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firstSheet="1" activeTab="4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state="hidden" r:id="rId22"/>
    <sheet name="Tab 4-PPN12" sheetId="23" state="hidden" r:id="rId23"/>
    <sheet name="Tab 4-PPN13" sheetId="24" state="hidden" r:id="rId24"/>
    <sheet name="Tab 4-PPN14" sheetId="25" state="hidden" r:id="rId25"/>
    <sheet name="Tab 4-PPN15" sheetId="26" state="hidden" r:id="rId26"/>
    <sheet name="Tab 4-PPN16" sheetId="27" state="hidden" r:id="rId27"/>
    <sheet name="Tab 4-PPN17" sheetId="28" state="hidden" r:id="rId28"/>
    <sheet name="Tab 4-PPN18" sheetId="29" state="hidden" r:id="rId29"/>
    <sheet name="Tab 4-PPN19" sheetId="30" state="hidden" r:id="rId30"/>
    <sheet name="Tab 4-PPN20" sheetId="31" state="hidden" r:id="rId31"/>
    <sheet name="Tabela 5" sheetId="32" r:id="rId3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1a'!$B$1:$P$163</definedName>
    <definedName name="_xlnm.Print_Area" localSheetId="3">'Tab 2'!$B$1:$S$68</definedName>
    <definedName name="_xlnm.Print_Area" localSheetId="4">'Tab 3'!$B$1:$S$68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31">'Tabela 5'!$10:$13</definedName>
  </definedNames>
  <calcPr fullCalcOnLoad="1"/>
</workbook>
</file>

<file path=xl/sharedStrings.xml><?xml version="1.0" encoding="utf-8"?>
<sst xmlns="http://schemas.openxmlformats.org/spreadsheetml/2006/main" count="2153" uniqueCount="353">
  <si>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</si>
  <si>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</si>
  <si>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</si>
  <si>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</si>
  <si>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</si>
  <si>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</si>
  <si>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</si>
  <si>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</si>
  <si>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</si>
  <si>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</si>
  <si>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</si>
  <si>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</si>
  <si>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</si>
  <si>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</si>
  <si>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</si>
  <si>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</si>
  <si>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</si>
  <si>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</si>
  <si>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</si>
  <si>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</si>
  <si>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</si>
  <si>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</si>
  <si>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</si>
  <si>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</si>
  <si>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</si>
  <si>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</si>
  <si>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</si>
  <si>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</si>
  <si>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</si>
  <si>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</si>
  <si>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</si>
  <si>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</si>
  <si>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</si>
  <si>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</si>
  <si>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</si>
  <si>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</si>
  <si>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</si>
  <si>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</si>
  <si>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</si>
  <si>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</si>
  <si>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</si>
  <si>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</si>
  <si>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</si>
  <si>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</si>
  <si>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</si>
  <si>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</si>
  <si>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</si>
  <si>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</si>
  <si>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</si>
  <si>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</si>
  <si>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</si>
  <si>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</si>
  <si>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</si>
  <si>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</si>
  <si>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</si>
  <si>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</si>
  <si>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</si>
  <si>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</si>
  <si>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</si>
  <si>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</si>
  <si>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</si>
  <si>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</si>
  <si>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</si>
  <si>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</si>
  <si>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</si>
  <si>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</si>
  <si>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</si>
  <si>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</si>
  <si>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</si>
  <si>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</si>
  <si>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</si>
  <si>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</si>
  <si>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</si>
  <si>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</si>
  <si>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</si>
  <si>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</si>
  <si>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</si>
  <si>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</si>
  <si>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</si>
  <si>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</si>
  <si>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</si>
  <si>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</si>
  <si>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</si>
  <si>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</si>
  <si>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</si>
  <si>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</si>
  <si>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</si>
  <si>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</si>
  <si>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</si>
  <si>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</si>
  <si>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</si>
  <si>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</si>
  <si>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</si>
  <si>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</si>
  <si>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</si>
  <si>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</si>
  <si>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</si>
  <si>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</si>
  <si>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</si>
  <si>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</si>
  <si>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</si>
  <si>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</si>
  <si>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</si>
  <si>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</si>
  <si>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</si>
  <si>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</si>
  <si>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</si>
  <si>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</si>
  <si>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</si>
  <si>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</si>
  <si>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>Tabela 1a: PREGLED UKUPNO ODOBRENOG OPERATIVNOG PLANA PO EKONOMSKIM KATEGORIJAMA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</si>
  <si>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</si>
  <si>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</si>
  <si>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</si>
  <si>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</si>
  <si>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</si>
  <si>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</si>
  <si>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</si>
  <si>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</si>
  <si>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</si>
  <si>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</si>
  <si>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</si>
  <si>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</si>
  <si>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</si>
  <si>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</si>
  <si>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</si>
  <si>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</si>
  <si>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</si>
  <si>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</si>
  <si>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</si>
  <si>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</si>
  <si>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</si>
  <si>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</si>
  <si>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</si>
  <si>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</si>
  <si>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</si>
  <si>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</si>
  <si>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</si>
  <si>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</si>
  <si>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</si>
  <si>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</si>
  <si>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</si>
  <si>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</si>
  <si>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</si>
  <si>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</si>
  <si>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</si>
  <si>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</si>
  <si>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</si>
  <si>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</si>
  <si>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</si>
  <si>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</si>
  <si>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</si>
  <si>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</si>
  <si>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</si>
  <si>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</si>
  <si>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</si>
  <si>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</si>
  <si>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</si>
  <si>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Odobreno u Budžetu institucije po Odluci VM BiH o privremenom finansiranju Institucija BiH za period januar-mart 2021.godine</t>
  </si>
  <si>
    <t>Ukupno raspoređeno na opšte namjene i programe posebne namjene  za period januar-mart 2021. godine po Odluci VM BiH o privremenom finansiranju Institucija BiH za period januar-mart 2021.godine</t>
  </si>
  <si>
    <t>Ukupno raspoređeno na opšte namjene  za period januar-mart 2021. godine po Odluci VM BiH o privremenom finansiranju Institucija BiH za period januar-mart 2021.godine</t>
  </si>
  <si>
    <t>Ukupno raspoređeno na programe posebne namjene  za period januar-mart 2021. godine po Odluci VM BiH o privremenom finansiranju Institucija BiH za period januar-mart 2021.godine</t>
  </si>
  <si>
    <t>Sredstva raspoređena na program posebne namjene za 2021. godinu</t>
  </si>
  <si>
    <t>KOMISIJA ZA OČUVANJE NACIONALNIH SPOMENIKA</t>
  </si>
  <si>
    <t>Neto plate</t>
  </si>
  <si>
    <t>1.1</t>
  </si>
  <si>
    <t>1.2</t>
  </si>
  <si>
    <t>Naknade plate za bolov preko 30 lil42 dana</t>
  </si>
  <si>
    <t>1.3</t>
  </si>
  <si>
    <t>Naknade plate za vrijeme bolovanja</t>
  </si>
  <si>
    <t>1.4</t>
  </si>
  <si>
    <t>Naknade plate za vr.god.odmora</t>
  </si>
  <si>
    <t>1.5</t>
  </si>
  <si>
    <t>Naknade plate za vr.plać.odsustva</t>
  </si>
  <si>
    <t>1.6</t>
  </si>
  <si>
    <t>naknade plate za drž. I vjer.praznike</t>
  </si>
  <si>
    <t>1.7</t>
  </si>
  <si>
    <t>Porez na plate</t>
  </si>
  <si>
    <t>1.8</t>
  </si>
  <si>
    <t>Doprinos za PIO</t>
  </si>
  <si>
    <t>1.9</t>
  </si>
  <si>
    <t>Doprinos za zdravstvo</t>
  </si>
  <si>
    <t>1.10.</t>
  </si>
  <si>
    <t>Doprinos za nezaposlene</t>
  </si>
  <si>
    <t>1.11</t>
  </si>
  <si>
    <t>Doprinos za dj.zaštitu</t>
  </si>
  <si>
    <t>1.12</t>
  </si>
  <si>
    <t>1.13</t>
  </si>
  <si>
    <t>1.14</t>
  </si>
  <si>
    <t>Doprinos-ostalo</t>
  </si>
  <si>
    <t>Posebna naknada za zaš.od pr.nesreća</t>
  </si>
  <si>
    <t>Neto stimulacije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</si>
  <si>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</si>
  <si>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</si>
  <si>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</si>
  <si>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</si>
  <si>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</si>
  <si>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</si>
  <si>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</si>
  <si>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</si>
  <si>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</si>
  <si>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</si>
  <si>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</si>
  <si>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</si>
  <si>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Naknade za prevoz sa i na posao</t>
  </si>
  <si>
    <t>Naknade troškova smještaja</t>
  </si>
  <si>
    <t>Naknade za odvojeni život</t>
  </si>
  <si>
    <t>Naknade za topli obrok</t>
  </si>
  <si>
    <t>Regres za godišnji odmor</t>
  </si>
  <si>
    <t>Jubilarne nagrade</t>
  </si>
  <si>
    <t>Pomoć u slučaju smrti</t>
  </si>
  <si>
    <t>Naknade za paušal</t>
  </si>
  <si>
    <t>Porez na naknade</t>
  </si>
  <si>
    <t>Doprinos za PIO-naknade</t>
  </si>
  <si>
    <t>Doprinos za zdravstvo-naknade</t>
  </si>
  <si>
    <t>Doprinos za nezaposlene-naknade</t>
  </si>
  <si>
    <t>2.13</t>
  </si>
  <si>
    <t>Doprinos za dj.zaštitu- naknade</t>
  </si>
  <si>
    <t>3.1.</t>
  </si>
  <si>
    <t>Troškovi prevoza u zemlji jav.sred.</t>
  </si>
  <si>
    <t>3.2</t>
  </si>
  <si>
    <t>Putovanje lična vozila u zemlji</t>
  </si>
  <si>
    <t>3.3</t>
  </si>
  <si>
    <t>Troškovi smješ.za sl.putovanja u zemlji</t>
  </si>
  <si>
    <t>3.4</t>
  </si>
  <si>
    <t>Troškovi dnevnica u zemlji</t>
  </si>
  <si>
    <t>3.5</t>
  </si>
  <si>
    <t>Putarina u zemlji</t>
  </si>
  <si>
    <t>3.6</t>
  </si>
  <si>
    <t>Ostali putni troškovi u zemlji</t>
  </si>
  <si>
    <t>3.7</t>
  </si>
  <si>
    <t>Troškovi prevoza u inost.jav.sredstvima</t>
  </si>
  <si>
    <t>3.8</t>
  </si>
  <si>
    <t>Putovanje lična vozila u inostranstvu</t>
  </si>
  <si>
    <t>3.9</t>
  </si>
  <si>
    <t>troškovi smješ.za sl.put.u inostranstvo</t>
  </si>
  <si>
    <t>3.10</t>
  </si>
  <si>
    <t>Troškovi dnevnica u inostranstvu</t>
  </si>
  <si>
    <t>3.11</t>
  </si>
  <si>
    <t>Putarina u inostranstvu</t>
  </si>
  <si>
    <t>4.1.</t>
  </si>
  <si>
    <t>Izdaci za fiksne telefone</t>
  </si>
  <si>
    <t>4.2</t>
  </si>
  <si>
    <t>Izdaci za mobilne telefone</t>
  </si>
  <si>
    <t>4.3</t>
  </si>
  <si>
    <t>Izdaci za internet</t>
  </si>
  <si>
    <t>4.4</t>
  </si>
  <si>
    <t>Izdaci za poštanske usluge</t>
  </si>
  <si>
    <t>4.5</t>
  </si>
  <si>
    <t>Izdaci za brzu poštu</t>
  </si>
  <si>
    <t>5.1</t>
  </si>
  <si>
    <t xml:space="preserve">Izdaci za energiju </t>
  </si>
  <si>
    <t>5.2</t>
  </si>
  <si>
    <t>Izdaci za centralno grijanje</t>
  </si>
  <si>
    <t>5.3</t>
  </si>
  <si>
    <t>Izdaci za vodu i kanalizaciju</t>
  </si>
  <si>
    <t>5.4</t>
  </si>
  <si>
    <t>Izdaci za usluge odvoza smeća</t>
  </si>
  <si>
    <t>6.1</t>
  </si>
  <si>
    <t>Izdaci za obrasce i papir</t>
  </si>
  <si>
    <t>Izdaci za kompjuterski materijal</t>
  </si>
  <si>
    <t>Stručne knjige i literatura</t>
  </si>
  <si>
    <t>Kancelarijski materijal</t>
  </si>
  <si>
    <t>5.5</t>
  </si>
  <si>
    <t>Auto gume</t>
  </si>
  <si>
    <t>5.6.</t>
  </si>
  <si>
    <t>Izdaci za ostali admin.materijal</t>
  </si>
  <si>
    <t>5.7</t>
  </si>
  <si>
    <t>Materijal za čišćenje</t>
  </si>
  <si>
    <t>7.1</t>
  </si>
  <si>
    <t>Benzin</t>
  </si>
  <si>
    <t>7.2</t>
  </si>
  <si>
    <t>Dizel</t>
  </si>
  <si>
    <t>7.3</t>
  </si>
  <si>
    <t>Motorno ulje</t>
  </si>
  <si>
    <t>7.4</t>
  </si>
  <si>
    <t>Usluge premješanja i selidbe</t>
  </si>
  <si>
    <t>7.5</t>
  </si>
  <si>
    <t>Registracija motornih vozila</t>
  </si>
  <si>
    <t>7.6</t>
  </si>
  <si>
    <t>Prevozne usluge</t>
  </si>
  <si>
    <t>8.1</t>
  </si>
  <si>
    <t>Zakup postora ili zgrade</t>
  </si>
  <si>
    <t>9.1</t>
  </si>
  <si>
    <t>Materuijal za opr.i  održavanje zgrada</t>
  </si>
  <si>
    <t>9.2</t>
  </si>
  <si>
    <t>materijal za oprav.i održav.opreme</t>
  </si>
  <si>
    <t>9.3</t>
  </si>
  <si>
    <t>Materijal za oprav.i održav.vozila</t>
  </si>
  <si>
    <t>9.4</t>
  </si>
  <si>
    <t>Usluge oprav. I održav. Vozila</t>
  </si>
  <si>
    <t>9.5</t>
  </si>
  <si>
    <t>Usluge oprav. I održav. Opreme</t>
  </si>
  <si>
    <t>9.6</t>
  </si>
  <si>
    <t>Usluge pranja vozila</t>
  </si>
  <si>
    <t>9.7</t>
  </si>
  <si>
    <t>Ostale usluge tekućeg održavanja</t>
  </si>
  <si>
    <t>10.1.</t>
  </si>
  <si>
    <t>Osiguranje imovine</t>
  </si>
  <si>
    <t>10.2</t>
  </si>
  <si>
    <t>Osiguranje vozila</t>
  </si>
  <si>
    <t>10.3</t>
  </si>
  <si>
    <t>Osig.zaposl.pri odlas.na sl.put</t>
  </si>
  <si>
    <t>10.4</t>
  </si>
  <si>
    <t>Izdaci bankarskih usluga</t>
  </si>
  <si>
    <t>11.1</t>
  </si>
  <si>
    <t>Usluge štampanja</t>
  </si>
  <si>
    <t>11.2.</t>
  </si>
  <si>
    <t>Usluge javnog informisanja</t>
  </si>
  <si>
    <t>11.3</t>
  </si>
  <si>
    <t>Usluge reprezentacije</t>
  </si>
  <si>
    <t>11.4</t>
  </si>
  <si>
    <t>Usluge održavanja konvencija</t>
  </si>
  <si>
    <t>11.5</t>
  </si>
  <si>
    <t>Autorski honorari</t>
  </si>
  <si>
    <t>11.6</t>
  </si>
  <si>
    <t>Izdaci za hardverske usluge</t>
  </si>
  <si>
    <t>11.7</t>
  </si>
  <si>
    <t>Usluge prevođenja</t>
  </si>
  <si>
    <t>11.8</t>
  </si>
  <si>
    <t>Izdaci za rad nadzor.i uprav odbora</t>
  </si>
  <si>
    <t>11.9</t>
  </si>
  <si>
    <t>Izdaci za rad komisija</t>
  </si>
  <si>
    <t>11.10.</t>
  </si>
  <si>
    <t>izdaci za poreze za rad komisija</t>
  </si>
  <si>
    <t>11.11</t>
  </si>
  <si>
    <t>Pos.nakn.za zaš.od prir.i dr.nesreća</t>
  </si>
  <si>
    <t>11.12</t>
  </si>
  <si>
    <t>Doprinosi za rad komisija</t>
  </si>
  <si>
    <t>11.13</t>
  </si>
  <si>
    <t>Izdaci za usl.po osnovu ug.o djelu</t>
  </si>
  <si>
    <t>11.14</t>
  </si>
  <si>
    <t>Ugoovori za priv.i pov.poslove</t>
  </si>
  <si>
    <t>11.15</t>
  </si>
  <si>
    <t>izdaci poslanicima</t>
  </si>
  <si>
    <t>11.16</t>
  </si>
  <si>
    <t>Izdaci za poreze po osnoovu ug.o djelu</t>
  </si>
  <si>
    <t>11.17</t>
  </si>
  <si>
    <t>Izd.za porez.po osn.ug.o priv.i pov.pos.</t>
  </si>
  <si>
    <t>11.18</t>
  </si>
  <si>
    <t>Pos.nak.za zaš.od prir.i dr.nesreća</t>
  </si>
  <si>
    <t>11.19</t>
  </si>
  <si>
    <t>11.20</t>
  </si>
  <si>
    <t>Dioprinosi po osnovu ug.o djelu</t>
  </si>
  <si>
    <t>11.21</t>
  </si>
  <si>
    <t>Dopr.po osn.ugov. O pov.i priv.posl.</t>
  </si>
  <si>
    <t>11.22</t>
  </si>
  <si>
    <t>Doprin.po osn,ugovor.o vol.radu</t>
  </si>
  <si>
    <t>11.23</t>
  </si>
  <si>
    <t>11.24</t>
  </si>
  <si>
    <t>Ostale nepomenute usluge i dažbine</t>
  </si>
  <si>
    <t>KOMISIJA ZA OČUVANJE NACIONALNIH SPOMENIKA BIH</t>
  </si>
  <si>
    <t>0109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</si>
</sst>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n_-;\-* #,##0\ _k_n_-;_-* &quot;-&quot;\ _k_n_-;_-@_-"/>
    <numFmt numFmtId="181" formatCode="_-* #,##0.00\ _k_n_-;\-* #,##0.00\ _k_n_-;_-* &quot;-&quot;??\ _k_n_-;_-@_-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0" fontId="9" fillId="40" borderId="16" xfId="63" applyNumberFormat="1" applyFont="1" applyFill="1" applyBorder="1" applyAlignment="1" applyProtection="1">
      <alignment horizontal="center"/>
      <protection locked="0"/>
    </xf>
    <xf numFmtId="0" fontId="9" fillId="40" borderId="17" xfId="63" applyFont="1" applyFill="1" applyBorder="1" applyAlignment="1" applyProtection="1">
      <alignment wrapText="1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3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41" xfId="63" applyFont="1" applyFill="1" applyBorder="1" applyAlignment="1" applyProtection="1">
      <alignment horizontal="center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4" fillId="40" borderId="33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0" fontId="9" fillId="40" borderId="27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3" fillId="0" borderId="0" xfId="0" applyFont="1" applyAlignment="1">
      <alignment/>
    </xf>
    <xf numFmtId="0" fontId="53" fillId="40" borderId="21" xfId="0" applyFont="1" applyFill="1" applyBorder="1" applyAlignment="1">
      <alignment/>
    </xf>
    <xf numFmtId="0" fontId="3" fillId="40" borderId="42" xfId="0" applyFont="1" applyFill="1" applyBorder="1" applyAlignment="1">
      <alignment horizontal="center"/>
    </xf>
    <xf numFmtId="0" fontId="53" fillId="40" borderId="43" xfId="0" applyFont="1" applyFill="1" applyBorder="1" applyAlignment="1">
      <alignment vertical="top"/>
    </xf>
    <xf numFmtId="0" fontId="6" fillId="40" borderId="44" xfId="0" applyFont="1" applyFill="1" applyBorder="1" applyAlignment="1">
      <alignment vertical="top" wrapText="1"/>
    </xf>
    <xf numFmtId="0" fontId="53" fillId="40" borderId="44" xfId="0" applyFont="1" applyFill="1" applyBorder="1" applyAlignment="1">
      <alignment wrapText="1"/>
    </xf>
    <xf numFmtId="0" fontId="53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5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3" fontId="13" fillId="0" borderId="47" xfId="63" applyNumberFormat="1" applyFont="1" applyFill="1" applyBorder="1" applyAlignment="1" applyProtection="1">
      <alignment horizontal="right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11" fillId="39" borderId="48" xfId="63" applyFont="1" applyFill="1" applyBorder="1" applyAlignment="1" applyProtection="1">
      <alignment horizontal="left" wrapText="1"/>
      <protection locked="0"/>
    </xf>
    <xf numFmtId="0" fontId="11" fillId="39" borderId="48" xfId="73" applyFont="1" applyFill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3" fontId="12" fillId="0" borderId="43" xfId="63" applyNumberFormat="1" applyFont="1" applyFill="1" applyBorder="1" applyAlignment="1" applyProtection="1">
      <alignment horizontal="right"/>
      <protection locked="0"/>
    </xf>
    <xf numFmtId="0" fontId="9" fillId="40" borderId="49" xfId="63" applyFont="1" applyFill="1" applyBorder="1" applyAlignment="1" applyProtection="1">
      <alignment/>
      <protection locked="0"/>
    </xf>
    <xf numFmtId="0" fontId="11" fillId="0" borderId="50" xfId="63" applyFont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/>
      <protection locked="0"/>
    </xf>
    <xf numFmtId="0" fontId="9" fillId="40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3" xfId="63" applyFont="1" applyFill="1" applyBorder="1" applyAlignment="1" applyProtection="1">
      <alignment/>
      <protection locked="0"/>
    </xf>
    <xf numFmtId="0" fontId="11" fillId="39" borderId="53" xfId="63" applyFont="1" applyFill="1" applyBorder="1" applyAlignment="1" applyProtection="1">
      <alignment wrapText="1"/>
      <protection locked="0"/>
    </xf>
    <xf numFmtId="0" fontId="11" fillId="39" borderId="52" xfId="7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4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8" xfId="73" applyNumberFormat="1" applyFont="1" applyFill="1" applyBorder="1" applyAlignment="1" applyProtection="1">
      <alignment horizontal="center"/>
      <protection locked="0"/>
    </xf>
    <xf numFmtId="3" fontId="12" fillId="0" borderId="55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8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6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4" xfId="63" applyNumberFormat="1" applyFont="1" applyBorder="1" applyAlignment="1" applyProtection="1">
      <alignment horizontal="center"/>
      <protection locked="0"/>
    </xf>
    <xf numFmtId="0" fontId="9" fillId="33" borderId="54" xfId="73" applyNumberFormat="1" applyFont="1" applyFill="1" applyBorder="1" applyAlignment="1" applyProtection="1">
      <alignment horizontal="center"/>
      <protection locked="0"/>
    </xf>
    <xf numFmtId="0" fontId="11" fillId="0" borderId="48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5" fontId="3" fillId="40" borderId="15" xfId="63" applyNumberFormat="1" applyFont="1" applyFill="1" applyBorder="1" applyAlignment="1" applyProtection="1">
      <alignment horizontal="right"/>
      <protection/>
    </xf>
    <xf numFmtId="185" fontId="6" fillId="0" borderId="15" xfId="63" applyNumberFormat="1" applyFont="1" applyFill="1" applyBorder="1" applyAlignment="1" applyProtection="1">
      <alignment horizontal="right"/>
      <protection/>
    </xf>
    <xf numFmtId="185" fontId="6" fillId="0" borderId="15" xfId="63" applyNumberFormat="1" applyFont="1" applyFill="1" applyBorder="1" applyAlignment="1" applyProtection="1">
      <alignment horizontal="right"/>
      <protection locked="0"/>
    </xf>
    <xf numFmtId="185" fontId="6" fillId="0" borderId="18" xfId="63" applyNumberFormat="1" applyFont="1" applyFill="1" applyBorder="1" applyAlignment="1" applyProtection="1">
      <alignment horizontal="right"/>
      <protection locked="0"/>
    </xf>
    <xf numFmtId="185" fontId="3" fillId="40" borderId="26" xfId="63" applyNumberFormat="1" applyFont="1" applyFill="1" applyBorder="1" applyAlignment="1" applyProtection="1">
      <alignment horizontal="right"/>
      <protection/>
    </xf>
    <xf numFmtId="185" fontId="6" fillId="0" borderId="30" xfId="63" applyNumberFormat="1" applyFont="1" applyFill="1" applyBorder="1" applyAlignment="1" applyProtection="1">
      <alignment horizontal="right"/>
      <protection/>
    </xf>
    <xf numFmtId="185" fontId="6" fillId="0" borderId="43" xfId="63" applyNumberFormat="1" applyFont="1" applyFill="1" applyBorder="1" applyAlignment="1" applyProtection="1">
      <alignment horizontal="right"/>
      <protection/>
    </xf>
    <xf numFmtId="185" fontId="6" fillId="0" borderId="21" xfId="63" applyNumberFormat="1" applyFont="1" applyFill="1" applyBorder="1" applyAlignment="1" applyProtection="1">
      <alignment horizontal="right"/>
      <protection locked="0"/>
    </xf>
    <xf numFmtId="185" fontId="6" fillId="0" borderId="18" xfId="63" applyNumberFormat="1" applyFont="1" applyFill="1" applyBorder="1" applyAlignment="1" applyProtection="1">
      <alignment horizontal="right"/>
      <protection/>
    </xf>
    <xf numFmtId="185" fontId="6" fillId="0" borderId="21" xfId="63" applyNumberFormat="1" applyFont="1" applyFill="1" applyBorder="1" applyAlignment="1" applyProtection="1">
      <alignment horizontal="right"/>
      <protection/>
    </xf>
    <xf numFmtId="0" fontId="11" fillId="39" borderId="48" xfId="74" applyFont="1" applyFill="1" applyBorder="1" applyAlignment="1" applyProtection="1">
      <alignment/>
      <protection locked="0"/>
    </xf>
    <xf numFmtId="0" fontId="11" fillId="39" borderId="47" xfId="74" applyNumberFormat="1" applyFont="1" applyFill="1" applyBorder="1" applyAlignment="1" applyProtection="1">
      <alignment horizontal="center"/>
      <protection locked="0"/>
    </xf>
    <xf numFmtId="185" fontId="3" fillId="0" borderId="43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5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5" fontId="3" fillId="40" borderId="16" xfId="63" applyNumberFormat="1" applyFont="1" applyFill="1" applyBorder="1" applyAlignment="1" applyProtection="1">
      <alignment horizontal="right"/>
      <protection/>
    </xf>
    <xf numFmtId="185" fontId="6" fillId="0" borderId="16" xfId="63" applyNumberFormat="1" applyFont="1" applyFill="1" applyBorder="1" applyAlignment="1" applyProtection="1">
      <alignment horizontal="right"/>
      <protection locked="0"/>
    </xf>
    <xf numFmtId="185" fontId="3" fillId="40" borderId="27" xfId="63" applyNumberFormat="1" applyFont="1" applyFill="1" applyBorder="1" applyAlignment="1" applyProtection="1">
      <alignment horizontal="right"/>
      <protection/>
    </xf>
    <xf numFmtId="185" fontId="6" fillId="0" borderId="55" xfId="63" applyNumberFormat="1" applyFont="1" applyFill="1" applyBorder="1" applyAlignment="1" applyProtection="1">
      <alignment horizontal="right"/>
      <protection/>
    </xf>
    <xf numFmtId="185" fontId="6" fillId="0" borderId="22" xfId="63" applyNumberFormat="1" applyFont="1" applyFill="1" applyBorder="1" applyAlignment="1" applyProtection="1">
      <alignment horizontal="right"/>
      <protection locked="0"/>
    </xf>
    <xf numFmtId="185" fontId="6" fillId="0" borderId="16" xfId="63" applyNumberFormat="1" applyFont="1" applyFill="1" applyBorder="1" applyAlignment="1" applyProtection="1">
      <alignment horizontal="right"/>
      <protection/>
    </xf>
    <xf numFmtId="185" fontId="6" fillId="0" borderId="22" xfId="63" applyNumberFormat="1" applyFont="1" applyFill="1" applyBorder="1" applyAlignment="1" applyProtection="1">
      <alignment horizontal="right"/>
      <protection/>
    </xf>
    <xf numFmtId="0" fontId="9" fillId="33" borderId="54" xfId="74" applyNumberFormat="1" applyFont="1" applyFill="1" applyBorder="1" applyAlignment="1" applyProtection="1">
      <alignment horizontal="center"/>
      <protection locked="0"/>
    </xf>
    <xf numFmtId="185" fontId="3" fillId="0" borderId="55" xfId="63" applyNumberFormat="1" applyFont="1" applyFill="1" applyBorder="1" applyAlignment="1" applyProtection="1">
      <alignment horizontal="right"/>
      <protection locked="0"/>
    </xf>
    <xf numFmtId="185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7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3" xfId="63" applyNumberFormat="1" applyFont="1" applyFill="1" applyBorder="1" applyAlignment="1" applyProtection="1">
      <alignment horizontal="right"/>
      <protection locked="0"/>
    </xf>
    <xf numFmtId="3" fontId="13" fillId="0" borderId="55" xfId="63" applyNumberFormat="1" applyFont="1" applyFill="1" applyBorder="1" applyAlignment="1" applyProtection="1">
      <alignment horizontal="right"/>
      <protection locked="0"/>
    </xf>
    <xf numFmtId="0" fontId="54" fillId="0" borderId="10" xfId="0" applyFont="1" applyBorder="1" applyAlignment="1" applyProtection="1">
      <alignment/>
      <protection locked="0"/>
    </xf>
    <xf numFmtId="0" fontId="9" fillId="40" borderId="57" xfId="63" applyFont="1" applyFill="1" applyBorder="1" applyAlignment="1" applyProtection="1">
      <alignment horizontal="center"/>
      <protection locked="0"/>
    </xf>
    <xf numFmtId="0" fontId="9" fillId="40" borderId="28" xfId="63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7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3" xfId="63" applyNumberFormat="1" applyFont="1" applyFill="1" applyBorder="1" applyAlignment="1" applyProtection="1">
      <alignment horizontal="right"/>
      <protection locked="0"/>
    </xf>
    <xf numFmtId="3" fontId="11" fillId="0" borderId="55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3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5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5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4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8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8" xfId="63" applyNumberFormat="1" applyFont="1" applyFill="1" applyBorder="1" applyAlignment="1" applyProtection="1">
      <alignment horizontal="center"/>
      <protection locked="0"/>
    </xf>
    <xf numFmtId="0" fontId="9" fillId="39" borderId="58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1" fillId="39" borderId="54" xfId="63" applyFont="1" applyFill="1" applyBorder="1" applyAlignment="1" applyProtection="1">
      <alignment/>
      <protection locked="0"/>
    </xf>
    <xf numFmtId="185" fontId="6" fillId="0" borderId="35" xfId="63" applyNumberFormat="1" applyFont="1" applyFill="1" applyBorder="1" applyAlignment="1" applyProtection="1">
      <alignment horizontal="right"/>
      <protection/>
    </xf>
    <xf numFmtId="0" fontId="11" fillId="0" borderId="24" xfId="63" applyNumberFormat="1" applyFont="1" applyBorder="1" applyAlignment="1" applyProtection="1">
      <alignment horizontal="center"/>
      <protection locked="0"/>
    </xf>
    <xf numFmtId="0" fontId="11" fillId="39" borderId="24" xfId="63" applyFont="1" applyFill="1" applyBorder="1" applyAlignment="1" applyProtection="1">
      <alignment/>
      <protection locked="0"/>
    </xf>
    <xf numFmtId="0" fontId="11" fillId="39" borderId="25" xfId="63" applyNumberFormat="1" applyFont="1" applyFill="1" applyBorder="1" applyAlignment="1" applyProtection="1">
      <alignment horizontal="center"/>
      <protection locked="0"/>
    </xf>
    <xf numFmtId="185" fontId="6" fillId="0" borderId="26" xfId="63" applyNumberFormat="1" applyFont="1" applyFill="1" applyBorder="1" applyAlignment="1" applyProtection="1">
      <alignment horizontal="right"/>
      <protection/>
    </xf>
    <xf numFmtId="185" fontId="6" fillId="0" borderId="26" xfId="63" applyNumberFormat="1" applyFont="1" applyFill="1" applyBorder="1" applyAlignment="1" applyProtection="1">
      <alignment horizontal="right"/>
      <protection locked="0"/>
    </xf>
    <xf numFmtId="185" fontId="6" fillId="0" borderId="27" xfId="63" applyNumberFormat="1" applyFont="1" applyFill="1" applyBorder="1" applyAlignment="1" applyProtection="1">
      <alignment horizontal="right"/>
      <protection locked="0"/>
    </xf>
    <xf numFmtId="3" fontId="9" fillId="40" borderId="26" xfId="63" applyNumberFormat="1" applyFont="1" applyFill="1" applyBorder="1" applyAlignment="1" applyProtection="1">
      <alignment horizontal="right"/>
      <protection locked="0"/>
    </xf>
    <xf numFmtId="3" fontId="11" fillId="0" borderId="21" xfId="63" applyNumberFormat="1" applyFont="1" applyFill="1" applyBorder="1" applyAlignment="1" applyProtection="1">
      <alignment horizontal="right"/>
      <protection/>
    </xf>
    <xf numFmtId="3" fontId="11" fillId="0" borderId="43" xfId="63" applyNumberFormat="1" applyFont="1" applyFill="1" applyBorder="1" applyAlignment="1" applyProtection="1">
      <alignment horizontal="right"/>
      <protection/>
    </xf>
    <xf numFmtId="3" fontId="11" fillId="0" borderId="18" xfId="63" applyNumberFormat="1" applyFont="1" applyFill="1" applyBorder="1" applyAlignment="1" applyProtection="1">
      <alignment horizontal="right"/>
      <protection/>
    </xf>
    <xf numFmtId="3" fontId="13" fillId="0" borderId="43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1" fillId="0" borderId="30" xfId="63" applyNumberFormat="1" applyFont="1" applyFill="1" applyBorder="1" applyAlignment="1" applyProtection="1">
      <alignment horizontal="right"/>
      <protection/>
    </xf>
    <xf numFmtId="3" fontId="0" fillId="40" borderId="0" xfId="0" applyNumberFormat="1" applyFill="1" applyAlignment="1" applyProtection="1">
      <alignment/>
      <protection locked="0"/>
    </xf>
    <xf numFmtId="0" fontId="9" fillId="0" borderId="17" xfId="63" applyFont="1" applyBorder="1" applyAlignment="1" applyProtection="1">
      <alignment/>
      <protection locked="0"/>
    </xf>
    <xf numFmtId="0" fontId="12" fillId="0" borderId="18" xfId="63" applyFont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3" fontId="12" fillId="0" borderId="18" xfId="63" applyNumberFormat="1" applyFont="1" applyFill="1" applyBorder="1" applyAlignment="1" applyProtection="1">
      <alignment horizontal="right"/>
      <protection locked="0"/>
    </xf>
    <xf numFmtId="49" fontId="11" fillId="0" borderId="18" xfId="63" applyNumberFormat="1" applyFont="1" applyBorder="1" applyAlignment="1" applyProtection="1">
      <alignment horizontal="center"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9" fillId="39" borderId="17" xfId="63" applyFont="1" applyFill="1" applyBorder="1" applyAlignment="1" applyProtection="1">
      <alignment wrapText="1"/>
      <protection locked="0"/>
    </xf>
    <xf numFmtId="0" fontId="12" fillId="39" borderId="18" xfId="63" applyNumberFormat="1" applyFont="1" applyFill="1" applyBorder="1" applyAlignment="1" applyProtection="1">
      <alignment horizontal="center"/>
      <protection locked="0"/>
    </xf>
    <xf numFmtId="0" fontId="9" fillId="39" borderId="17" xfId="63" applyFont="1" applyFill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49" fontId="11" fillId="0" borderId="18" xfId="63" applyNumberFormat="1" applyFont="1" applyBorder="1" applyAlignment="1" applyProtection="1">
      <alignment horizontal="center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49" fontId="11" fillId="0" borderId="21" xfId="63" applyNumberFormat="1" applyFont="1" applyBorder="1" applyAlignment="1" applyProtection="1">
      <alignment horizontal="center"/>
      <protection locked="0"/>
    </xf>
    <xf numFmtId="0" fontId="6" fillId="0" borderId="59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22" xfId="63" applyFont="1" applyFill="1" applyBorder="1" applyAlignment="1" applyProtection="1">
      <alignment horizontal="center" vertical="center" wrapText="1"/>
      <protection locked="0"/>
    </xf>
    <xf numFmtId="0" fontId="3" fillId="40" borderId="55" xfId="63" applyFont="1" applyFill="1" applyBorder="1" applyAlignment="1" applyProtection="1">
      <alignment horizontal="center" vertical="center" wrapText="1"/>
      <protection locked="0"/>
    </xf>
    <xf numFmtId="0" fontId="3" fillId="40" borderId="36" xfId="63" applyFont="1" applyFill="1" applyBorder="1" applyAlignment="1" applyProtection="1">
      <alignment horizontal="center" vertical="center" wrapText="1"/>
      <protection locked="0"/>
    </xf>
    <xf numFmtId="0" fontId="12" fillId="40" borderId="60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60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53" xfId="63" applyFont="1" applyFill="1" applyBorder="1" applyAlignment="1" applyProtection="1">
      <alignment horizontal="center" vertical="center" wrapText="1"/>
      <protection locked="0"/>
    </xf>
    <xf numFmtId="0" fontId="15" fillId="40" borderId="59" xfId="63" applyFont="1" applyFill="1" applyBorder="1" applyAlignment="1" applyProtection="1">
      <alignment horizontal="center" vertical="center" wrapText="1"/>
      <protection locked="0"/>
    </xf>
    <xf numFmtId="0" fontId="15" fillId="40" borderId="4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62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14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65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31" xfId="63" applyFont="1" applyFill="1" applyBorder="1" applyAlignment="1" applyProtection="1">
      <alignment horizontal="center" vertical="center"/>
      <protection locked="0"/>
    </xf>
    <xf numFmtId="0" fontId="9" fillId="40" borderId="32" xfId="63" applyFont="1" applyFill="1" applyBorder="1" applyAlignment="1" applyProtection="1">
      <alignment horizontal="center" vertical="center"/>
      <protection locked="0"/>
    </xf>
    <xf numFmtId="0" fontId="9" fillId="40" borderId="11" xfId="63" applyFont="1" applyFill="1" applyBorder="1" applyAlignment="1" applyProtection="1">
      <alignment horizontal="center" vertical="center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65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1" xfId="63" applyFont="1" applyFill="1" applyBorder="1" applyAlignment="1" applyProtection="1">
      <alignment horizontal="right"/>
      <protection locked="0"/>
    </xf>
    <xf numFmtId="0" fontId="3" fillId="34" borderId="63" xfId="63" applyFont="1" applyFill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65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1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65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2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65"/>
      <c r="B1" s="166" t="s">
        <v>108</v>
      </c>
    </row>
    <row r="2" spans="1:2" ht="78.75">
      <c r="A2" s="167">
        <v>1</v>
      </c>
      <c r="B2" s="168" t="s">
        <v>157</v>
      </c>
    </row>
    <row r="3" spans="1:2" ht="63">
      <c r="A3" s="167">
        <v>2</v>
      </c>
      <c r="B3" s="168" t="s">
        <v>156</v>
      </c>
    </row>
    <row r="4" spans="1:2" ht="47.25" hidden="1">
      <c r="A4" s="167">
        <v>3</v>
      </c>
      <c r="B4" s="169" t="s">
        <v>143</v>
      </c>
    </row>
    <row r="5" spans="1:2" ht="47.25" hidden="1">
      <c r="A5" s="167">
        <v>4</v>
      </c>
      <c r="B5" s="169" t="s">
        <v>144</v>
      </c>
    </row>
    <row r="6" spans="1:2" ht="31.5" hidden="1">
      <c r="A6" s="167">
        <v>5</v>
      </c>
      <c r="B6" s="169" t="s">
        <v>124</v>
      </c>
    </row>
    <row r="7" spans="1:2" ht="47.25" hidden="1">
      <c r="A7" s="167">
        <v>6</v>
      </c>
      <c r="B7" s="169" t="s">
        <v>145</v>
      </c>
    </row>
    <row r="8" spans="1:2" ht="47.25" hidden="1">
      <c r="A8" s="167">
        <v>8</v>
      </c>
      <c r="B8" s="169" t="s">
        <v>146</v>
      </c>
    </row>
    <row r="9" spans="1:2" ht="64.5" customHeight="1" hidden="1">
      <c r="A9" s="167">
        <v>9</v>
      </c>
      <c r="B9" s="169" t="s">
        <v>147</v>
      </c>
    </row>
    <row r="10" spans="1:2" ht="31.5" hidden="1">
      <c r="A10" s="170">
        <v>10</v>
      </c>
      <c r="B10" s="194" t="s">
        <v>148</v>
      </c>
    </row>
    <row r="11" spans="1:2" ht="15.75">
      <c r="A11" s="164"/>
      <c r="B11" s="164"/>
    </row>
    <row r="12" spans="1:2" ht="15.75">
      <c r="A12" s="164"/>
      <c r="B12" s="164"/>
    </row>
    <row r="13" spans="1:2" ht="15.75">
      <c r="A13" s="164"/>
      <c r="B13" s="1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9" ht="15.75" customHeight="1">
      <c r="I2" s="142" t="s">
        <v>96</v>
      </c>
      <c r="J2" s="291"/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158</v>
      </c>
      <c r="F10" s="374" t="s">
        <v>150</v>
      </c>
      <c r="G10" s="371" t="s">
        <v>161</v>
      </c>
      <c r="H10" s="415" t="s">
        <v>155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332">
        <f>E28+E29</f>
        <v>0</v>
      </c>
      <c r="F27" s="332">
        <f aca="true" t="shared" si="3" ref="F27:S27">F28+F29</f>
        <v>0</v>
      </c>
      <c r="G27" s="332">
        <f t="shared" si="3"/>
        <v>0</v>
      </c>
      <c r="H27" s="332">
        <f t="shared" si="3"/>
        <v>0</v>
      </c>
      <c r="I27" s="332">
        <f t="shared" si="3"/>
        <v>0</v>
      </c>
      <c r="J27" s="332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333"/>
      <c r="I28" s="333"/>
      <c r="J28" s="333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333"/>
      <c r="I29" s="333"/>
      <c r="J29" s="333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333"/>
      <c r="I31" s="333"/>
      <c r="J31" s="333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333"/>
      <c r="I33" s="333"/>
      <c r="J33" s="333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333"/>
      <c r="I34" s="333"/>
      <c r="J34" s="333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333"/>
      <c r="I35" s="333"/>
      <c r="J35" s="333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333"/>
      <c r="I36" s="333"/>
      <c r="J36" s="333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333"/>
      <c r="I38" s="333"/>
      <c r="J38" s="333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333"/>
      <c r="I39" s="333"/>
      <c r="J39" s="333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332">
        <f>SUM(E50:E51)</f>
        <v>0</v>
      </c>
      <c r="F49" s="332">
        <f aca="true" t="shared" si="10" ref="F49:S49">SUM(F50:F51)</f>
        <v>0</v>
      </c>
      <c r="G49" s="332">
        <f t="shared" si="10"/>
        <v>0</v>
      </c>
      <c r="H49" s="332">
        <f t="shared" si="10"/>
        <v>0</v>
      </c>
      <c r="I49" s="332">
        <f t="shared" si="10"/>
        <v>0</v>
      </c>
      <c r="J49" s="332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333">
        <f>E53</f>
        <v>0</v>
      </c>
      <c r="F52" s="333">
        <f aca="true" t="shared" si="11" ref="F52:S52">F53</f>
        <v>0</v>
      </c>
      <c r="G52" s="333">
        <f t="shared" si="11"/>
        <v>0</v>
      </c>
      <c r="H52" s="333">
        <f t="shared" si="11"/>
        <v>0</v>
      </c>
      <c r="I52" s="333">
        <f t="shared" si="11"/>
        <v>0</v>
      </c>
      <c r="J52" s="333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6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9" ht="15.75" customHeight="1">
      <c r="I2" s="142" t="s">
        <v>96</v>
      </c>
      <c r="J2" s="291"/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158</v>
      </c>
      <c r="F10" s="374" t="s">
        <v>150</v>
      </c>
      <c r="G10" s="371" t="s">
        <v>161</v>
      </c>
      <c r="H10" s="415" t="s">
        <v>155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18.75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18.75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18.75">
      <c r="B16" s="32">
        <v>2</v>
      </c>
      <c r="C16" s="216" t="s">
        <v>80</v>
      </c>
      <c r="D16" s="311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18.75">
      <c r="B17" s="32">
        <v>3</v>
      </c>
      <c r="C17" s="217" t="s">
        <v>14</v>
      </c>
      <c r="D17" s="311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18.75">
      <c r="B18" s="32">
        <v>4</v>
      </c>
      <c r="C18" s="216" t="s">
        <v>81</v>
      </c>
      <c r="D18" s="311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18.75">
      <c r="B19" s="32">
        <v>5</v>
      </c>
      <c r="C19" s="216" t="s">
        <v>16</v>
      </c>
      <c r="D19" s="311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18.75">
      <c r="B20" s="32">
        <v>6</v>
      </c>
      <c r="C20" s="217" t="s">
        <v>40</v>
      </c>
      <c r="D20" s="311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18.75">
      <c r="B21" s="32">
        <v>7</v>
      </c>
      <c r="C21" s="216" t="s">
        <v>41</v>
      </c>
      <c r="D21" s="311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18.75">
      <c r="B22" s="32">
        <v>8</v>
      </c>
      <c r="C22" s="217" t="s">
        <v>101</v>
      </c>
      <c r="D22" s="311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18.75">
      <c r="B23" s="32">
        <v>9</v>
      </c>
      <c r="C23" s="217" t="s">
        <v>18</v>
      </c>
      <c r="D23" s="311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37.5">
      <c r="B24" s="32">
        <v>10</v>
      </c>
      <c r="C24" s="216" t="s">
        <v>83</v>
      </c>
      <c r="D24" s="311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18.75">
      <c r="B25" s="32">
        <v>11</v>
      </c>
      <c r="C25" s="216" t="s">
        <v>20</v>
      </c>
      <c r="D25" s="311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18.75">
      <c r="B27" s="242">
        <v>1</v>
      </c>
      <c r="C27" s="219" t="s">
        <v>85</v>
      </c>
      <c r="D27" s="313">
        <v>614100</v>
      </c>
      <c r="E27" s="330">
        <f>E28+E29</f>
        <v>0</v>
      </c>
      <c r="F27" s="330">
        <f aca="true" t="shared" si="3" ref="F27:S27">F28+F29</f>
        <v>0</v>
      </c>
      <c r="G27" s="330">
        <f t="shared" si="3"/>
        <v>0</v>
      </c>
      <c r="H27" s="330">
        <f t="shared" si="3"/>
        <v>0</v>
      </c>
      <c r="I27" s="330">
        <f t="shared" si="3"/>
        <v>0</v>
      </c>
      <c r="J27" s="330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18.75" hidden="1">
      <c r="B28" s="37"/>
      <c r="C28" s="220"/>
      <c r="D28" s="314"/>
      <c r="E28" s="30"/>
      <c r="F28" s="30"/>
      <c r="G28" s="30">
        <f t="shared" si="1"/>
        <v>0</v>
      </c>
      <c r="H28" s="329"/>
      <c r="I28" s="329"/>
      <c r="J28" s="329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18.75" hidden="1">
      <c r="B29" s="37"/>
      <c r="C29" s="220"/>
      <c r="D29" s="314"/>
      <c r="E29" s="30"/>
      <c r="F29" s="30"/>
      <c r="G29" s="30">
        <f t="shared" si="1"/>
        <v>0</v>
      </c>
      <c r="H29" s="329"/>
      <c r="I29" s="329"/>
      <c r="J29" s="329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18.75">
      <c r="B30" s="37">
        <v>2</v>
      </c>
      <c r="C30" s="220" t="s">
        <v>86</v>
      </c>
      <c r="D30" s="314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18.75" hidden="1">
      <c r="B31" s="37"/>
      <c r="C31" s="220"/>
      <c r="D31" s="314"/>
      <c r="E31" s="30"/>
      <c r="F31" s="30"/>
      <c r="G31" s="30">
        <f t="shared" si="1"/>
        <v>0</v>
      </c>
      <c r="H31" s="329"/>
      <c r="I31" s="329"/>
      <c r="J31" s="329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18.75">
      <c r="B32" s="37">
        <v>3</v>
      </c>
      <c r="C32" s="216" t="s">
        <v>87</v>
      </c>
      <c r="D32" s="314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18.75" hidden="1">
      <c r="B33" s="37"/>
      <c r="C33" s="220"/>
      <c r="D33" s="314"/>
      <c r="E33" s="30"/>
      <c r="F33" s="30"/>
      <c r="G33" s="30">
        <f t="shared" si="1"/>
        <v>0</v>
      </c>
      <c r="H33" s="329"/>
      <c r="I33" s="329"/>
      <c r="J33" s="329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18.75" hidden="1">
      <c r="B34" s="37"/>
      <c r="C34" s="220"/>
      <c r="D34" s="314"/>
      <c r="E34" s="30"/>
      <c r="F34" s="30"/>
      <c r="G34" s="30">
        <f t="shared" si="1"/>
        <v>0</v>
      </c>
      <c r="H34" s="329"/>
      <c r="I34" s="329"/>
      <c r="J34" s="329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18.75" hidden="1">
      <c r="B35" s="37"/>
      <c r="C35" s="220"/>
      <c r="D35" s="314"/>
      <c r="E35" s="30"/>
      <c r="F35" s="30"/>
      <c r="G35" s="30">
        <f t="shared" si="1"/>
        <v>0</v>
      </c>
      <c r="H35" s="329"/>
      <c r="I35" s="329"/>
      <c r="J35" s="329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18.75" hidden="1">
      <c r="B36" s="37"/>
      <c r="C36" s="220"/>
      <c r="D36" s="314"/>
      <c r="E36" s="30"/>
      <c r="F36" s="30"/>
      <c r="G36" s="30">
        <f t="shared" si="1"/>
        <v>0</v>
      </c>
      <c r="H36" s="329"/>
      <c r="I36" s="329"/>
      <c r="J36" s="329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18.75" hidden="1">
      <c r="B37" s="32"/>
      <c r="C37" s="220"/>
      <c r="D37" s="311"/>
      <c r="E37" s="331"/>
      <c r="F37" s="331"/>
      <c r="G37" s="331">
        <f t="shared" si="1"/>
        <v>0</v>
      </c>
      <c r="H37" s="331"/>
      <c r="I37" s="331"/>
      <c r="J37" s="331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18.75" hidden="1">
      <c r="B38" s="37"/>
      <c r="C38" s="220"/>
      <c r="D38" s="314"/>
      <c r="E38" s="30"/>
      <c r="F38" s="30"/>
      <c r="G38" s="30">
        <f t="shared" si="1"/>
        <v>0</v>
      </c>
      <c r="H38" s="329"/>
      <c r="I38" s="329"/>
      <c r="J38" s="329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18.75" hidden="1">
      <c r="B39" s="37"/>
      <c r="C39" s="220"/>
      <c r="D39" s="314"/>
      <c r="E39" s="30"/>
      <c r="F39" s="30"/>
      <c r="G39" s="30">
        <f t="shared" si="1"/>
        <v>0</v>
      </c>
      <c r="H39" s="329"/>
      <c r="I39" s="329"/>
      <c r="J39" s="329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18.75" hidden="1">
      <c r="B40" s="32"/>
      <c r="C40" s="220"/>
      <c r="D40" s="311"/>
      <c r="E40" s="331"/>
      <c r="F40" s="331"/>
      <c r="G40" s="331">
        <f t="shared" si="1"/>
        <v>0</v>
      </c>
      <c r="H40" s="331"/>
      <c r="I40" s="331"/>
      <c r="J40" s="331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18.75">
      <c r="B41" s="37">
        <v>4</v>
      </c>
      <c r="C41" s="220" t="s">
        <v>88</v>
      </c>
      <c r="D41" s="314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18.75">
      <c r="B42" s="37"/>
      <c r="C42" s="220"/>
      <c r="D42" s="314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18.75">
      <c r="B43" s="37"/>
      <c r="C43" s="220"/>
      <c r="D43" s="314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18.75">
      <c r="B44" s="37">
        <v>5</v>
      </c>
      <c r="C44" s="220" t="s">
        <v>89</v>
      </c>
      <c r="D44" s="314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18.75">
      <c r="B45" s="37"/>
      <c r="C45" s="220"/>
      <c r="D45" s="314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18.75">
      <c r="B46" s="37">
        <v>6</v>
      </c>
      <c r="C46" s="220" t="s">
        <v>90</v>
      </c>
      <c r="D46" s="314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18.75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19.5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18.75">
      <c r="B49" s="242">
        <v>1</v>
      </c>
      <c r="C49" s="219" t="s">
        <v>91</v>
      </c>
      <c r="D49" s="313">
        <v>615100</v>
      </c>
      <c r="E49" s="330">
        <f>SUM(E50:E51)</f>
        <v>0</v>
      </c>
      <c r="F49" s="330">
        <f aca="true" t="shared" si="10" ref="F49:S49">SUM(F50:F51)</f>
        <v>0</v>
      </c>
      <c r="G49" s="330">
        <f t="shared" si="10"/>
        <v>0</v>
      </c>
      <c r="H49" s="330">
        <f t="shared" si="10"/>
        <v>0</v>
      </c>
      <c r="I49" s="330">
        <f t="shared" si="10"/>
        <v>0</v>
      </c>
      <c r="J49" s="330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18.75">
      <c r="B50" s="37"/>
      <c r="C50" s="220"/>
      <c r="D50" s="314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18.75">
      <c r="B51" s="37"/>
      <c r="C51" s="220"/>
      <c r="D51" s="314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18.75">
      <c r="B52" s="37">
        <v>2</v>
      </c>
      <c r="C52" s="221" t="s">
        <v>92</v>
      </c>
      <c r="D52" s="314">
        <v>615200</v>
      </c>
      <c r="E52" s="329">
        <f>E53</f>
        <v>0</v>
      </c>
      <c r="F52" s="329">
        <f aca="true" t="shared" si="11" ref="F52:S52">F53</f>
        <v>0</v>
      </c>
      <c r="G52" s="329">
        <f t="shared" si="11"/>
        <v>0</v>
      </c>
      <c r="H52" s="329">
        <f t="shared" si="11"/>
        <v>0</v>
      </c>
      <c r="I52" s="329">
        <f t="shared" si="11"/>
        <v>0</v>
      </c>
      <c r="J52" s="329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18.75">
      <c r="B53" s="37"/>
      <c r="C53" s="221"/>
      <c r="D53" s="314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19.5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18.75">
      <c r="B55" s="243">
        <v>1</v>
      </c>
      <c r="C55" s="222" t="s">
        <v>93</v>
      </c>
      <c r="D55" s="315">
        <v>616200</v>
      </c>
      <c r="E55" s="305"/>
      <c r="F55" s="305"/>
      <c r="G55" s="334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38.25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18.75">
      <c r="B57" s="244">
        <v>1</v>
      </c>
      <c r="C57" s="223" t="s">
        <v>94</v>
      </c>
      <c r="D57" s="317">
        <v>821100</v>
      </c>
      <c r="E57" s="306"/>
      <c r="F57" s="306"/>
      <c r="G57" s="334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18.75">
      <c r="B58" s="32">
        <v>2</v>
      </c>
      <c r="C58" s="215" t="s">
        <v>43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18.75">
      <c r="B59" s="32">
        <v>3</v>
      </c>
      <c r="C59" s="215" t="s">
        <v>44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18.75">
      <c r="B60" s="32">
        <v>4</v>
      </c>
      <c r="C60" s="221" t="s">
        <v>45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18.75">
      <c r="B61" s="32">
        <v>5</v>
      </c>
      <c r="C61" s="221" t="s">
        <v>46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18.75">
      <c r="B62" s="32">
        <v>6</v>
      </c>
      <c r="C62" s="221" t="s">
        <v>47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19.5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9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9" ht="15.75" customHeight="1">
      <c r="I2" s="142" t="s">
        <v>96</v>
      </c>
      <c r="J2" s="291"/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158</v>
      </c>
      <c r="F10" s="374" t="s">
        <v>150</v>
      </c>
      <c r="G10" s="371" t="s">
        <v>161</v>
      </c>
      <c r="H10" s="415" t="s">
        <v>155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332">
        <f>E28+E29</f>
        <v>0</v>
      </c>
      <c r="F27" s="332">
        <f aca="true" t="shared" si="3" ref="F27:S27">F28+F29</f>
        <v>0</v>
      </c>
      <c r="G27" s="332">
        <f t="shared" si="3"/>
        <v>0</v>
      </c>
      <c r="H27" s="332">
        <f t="shared" si="3"/>
        <v>0</v>
      </c>
      <c r="I27" s="332">
        <f t="shared" si="3"/>
        <v>0</v>
      </c>
      <c r="J27" s="332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333"/>
      <c r="I28" s="333"/>
      <c r="J28" s="333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333"/>
      <c r="I29" s="333"/>
      <c r="J29" s="333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333"/>
      <c r="I31" s="333"/>
      <c r="J31" s="333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333"/>
      <c r="I33" s="333"/>
      <c r="J33" s="333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333"/>
      <c r="I34" s="333"/>
      <c r="J34" s="333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333"/>
      <c r="I35" s="333"/>
      <c r="J35" s="333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333"/>
      <c r="I36" s="333"/>
      <c r="J36" s="333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333"/>
      <c r="I38" s="333"/>
      <c r="J38" s="333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333"/>
      <c r="I39" s="333"/>
      <c r="J39" s="333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332">
        <f>SUM(E50:E51)</f>
        <v>0</v>
      </c>
      <c r="F49" s="332">
        <f aca="true" t="shared" si="10" ref="F49:S49">SUM(F50:F51)</f>
        <v>0</v>
      </c>
      <c r="G49" s="332">
        <f t="shared" si="10"/>
        <v>0</v>
      </c>
      <c r="H49" s="332">
        <f t="shared" si="10"/>
        <v>0</v>
      </c>
      <c r="I49" s="332">
        <f t="shared" si="10"/>
        <v>0</v>
      </c>
      <c r="J49" s="332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333">
        <f>E53</f>
        <v>0</v>
      </c>
      <c r="F52" s="333">
        <f aca="true" t="shared" si="11" ref="F52:S52">F53</f>
        <v>0</v>
      </c>
      <c r="G52" s="333">
        <f t="shared" si="11"/>
        <v>0</v>
      </c>
      <c r="H52" s="333">
        <f t="shared" si="11"/>
        <v>0</v>
      </c>
      <c r="I52" s="333">
        <f t="shared" si="11"/>
        <v>0</v>
      </c>
      <c r="J52" s="333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3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9" ht="15.75" customHeight="1">
      <c r="I2" s="142" t="s">
        <v>96</v>
      </c>
      <c r="J2" s="291"/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158</v>
      </c>
      <c r="F10" s="374" t="s">
        <v>150</v>
      </c>
      <c r="G10" s="371" t="s">
        <v>161</v>
      </c>
      <c r="H10" s="415" t="s">
        <v>155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4.75" customHeight="1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4.75" customHeight="1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4.75" customHeight="1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4.75" customHeight="1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4.75" customHeight="1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4.75" customHeight="1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4.75" customHeight="1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4.75" customHeight="1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4.75" customHeight="1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4.75" customHeight="1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4.75" customHeight="1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4.75" customHeight="1">
      <c r="B27" s="242">
        <v>1</v>
      </c>
      <c r="C27" s="219" t="s">
        <v>85</v>
      </c>
      <c r="D27" s="231">
        <v>614100</v>
      </c>
      <c r="E27" s="332">
        <f>E28+E29</f>
        <v>0</v>
      </c>
      <c r="F27" s="332">
        <f aca="true" t="shared" si="3" ref="F27:S27">F28+F29</f>
        <v>0</v>
      </c>
      <c r="G27" s="332">
        <f t="shared" si="3"/>
        <v>0</v>
      </c>
      <c r="H27" s="332">
        <f t="shared" si="3"/>
        <v>0</v>
      </c>
      <c r="I27" s="332">
        <f t="shared" si="3"/>
        <v>0</v>
      </c>
      <c r="J27" s="332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4.75" customHeight="1" hidden="1">
      <c r="B28" s="37"/>
      <c r="C28" s="220"/>
      <c r="D28" s="232"/>
      <c r="E28" s="176"/>
      <c r="F28" s="176"/>
      <c r="G28" s="176">
        <f t="shared" si="1"/>
        <v>0</v>
      </c>
      <c r="H28" s="333"/>
      <c r="I28" s="333"/>
      <c r="J28" s="333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4.75" customHeight="1" hidden="1">
      <c r="B29" s="37"/>
      <c r="C29" s="220"/>
      <c r="D29" s="232"/>
      <c r="E29" s="176"/>
      <c r="F29" s="176"/>
      <c r="G29" s="176">
        <f t="shared" si="1"/>
        <v>0</v>
      </c>
      <c r="H29" s="333"/>
      <c r="I29" s="333"/>
      <c r="J29" s="333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4.75" customHeight="1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4.75" customHeight="1" hidden="1">
      <c r="B31" s="37"/>
      <c r="C31" s="220"/>
      <c r="D31" s="232"/>
      <c r="E31" s="176"/>
      <c r="F31" s="176"/>
      <c r="G31" s="176">
        <f t="shared" si="1"/>
        <v>0</v>
      </c>
      <c r="H31" s="333"/>
      <c r="I31" s="333"/>
      <c r="J31" s="333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4.75" customHeight="1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4.75" customHeight="1" hidden="1">
      <c r="B33" s="37"/>
      <c r="C33" s="220"/>
      <c r="D33" s="232"/>
      <c r="E33" s="176"/>
      <c r="F33" s="176"/>
      <c r="G33" s="176">
        <f t="shared" si="1"/>
        <v>0</v>
      </c>
      <c r="H33" s="333"/>
      <c r="I33" s="333"/>
      <c r="J33" s="333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4.75" customHeight="1" hidden="1">
      <c r="B34" s="37"/>
      <c r="C34" s="220"/>
      <c r="D34" s="232"/>
      <c r="E34" s="176"/>
      <c r="F34" s="176"/>
      <c r="G34" s="176">
        <f t="shared" si="1"/>
        <v>0</v>
      </c>
      <c r="H34" s="333"/>
      <c r="I34" s="333"/>
      <c r="J34" s="333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4.75" customHeight="1" hidden="1">
      <c r="B35" s="37"/>
      <c r="C35" s="220"/>
      <c r="D35" s="232"/>
      <c r="E35" s="176"/>
      <c r="F35" s="176"/>
      <c r="G35" s="176">
        <f t="shared" si="1"/>
        <v>0</v>
      </c>
      <c r="H35" s="333"/>
      <c r="I35" s="333"/>
      <c r="J35" s="333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4.75" customHeight="1" hidden="1">
      <c r="B36" s="37"/>
      <c r="C36" s="220"/>
      <c r="D36" s="232"/>
      <c r="E36" s="176"/>
      <c r="F36" s="176"/>
      <c r="G36" s="176">
        <f t="shared" si="1"/>
        <v>0</v>
      </c>
      <c r="H36" s="333"/>
      <c r="I36" s="333"/>
      <c r="J36" s="333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4.75" customHeight="1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4.75" customHeight="1" hidden="1">
      <c r="B38" s="37"/>
      <c r="C38" s="220"/>
      <c r="D38" s="232"/>
      <c r="E38" s="176"/>
      <c r="F38" s="176"/>
      <c r="G38" s="176">
        <f t="shared" si="1"/>
        <v>0</v>
      </c>
      <c r="H38" s="333"/>
      <c r="I38" s="333"/>
      <c r="J38" s="333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4.75" customHeight="1" hidden="1">
      <c r="B39" s="37"/>
      <c r="C39" s="220"/>
      <c r="D39" s="232"/>
      <c r="E39" s="176"/>
      <c r="F39" s="176"/>
      <c r="G39" s="176">
        <f t="shared" si="1"/>
        <v>0</v>
      </c>
      <c r="H39" s="333"/>
      <c r="I39" s="333"/>
      <c r="J39" s="333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4.75" customHeight="1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4.75" customHeight="1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4.75" customHeight="1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4.75" customHeight="1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4.75" customHeight="1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4.75" customHeight="1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4.75" customHeight="1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4.75" customHeight="1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4.75" customHeight="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4.75" customHeight="1">
      <c r="B49" s="242">
        <v>1</v>
      </c>
      <c r="C49" s="219" t="s">
        <v>91</v>
      </c>
      <c r="D49" s="231">
        <v>615100</v>
      </c>
      <c r="E49" s="332">
        <f>SUM(E50:E51)</f>
        <v>0</v>
      </c>
      <c r="F49" s="332">
        <f aca="true" t="shared" si="10" ref="F49:S49">SUM(F50:F51)</f>
        <v>0</v>
      </c>
      <c r="G49" s="332">
        <f t="shared" si="10"/>
        <v>0</v>
      </c>
      <c r="H49" s="332">
        <f t="shared" si="10"/>
        <v>0</v>
      </c>
      <c r="I49" s="332">
        <f t="shared" si="10"/>
        <v>0</v>
      </c>
      <c r="J49" s="332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4.75" customHeight="1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4.75" customHeight="1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4.75" customHeight="1">
      <c r="B52" s="37">
        <v>2</v>
      </c>
      <c r="C52" s="221" t="s">
        <v>92</v>
      </c>
      <c r="D52" s="232">
        <v>615200</v>
      </c>
      <c r="E52" s="333">
        <f>E53</f>
        <v>0</v>
      </c>
      <c r="F52" s="333">
        <f aca="true" t="shared" si="11" ref="F52:S52">F53</f>
        <v>0</v>
      </c>
      <c r="G52" s="333">
        <f t="shared" si="11"/>
        <v>0</v>
      </c>
      <c r="H52" s="333">
        <f t="shared" si="11"/>
        <v>0</v>
      </c>
      <c r="I52" s="333">
        <f t="shared" si="11"/>
        <v>0</v>
      </c>
      <c r="J52" s="333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4.75" customHeight="1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4.75" customHeight="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4.75" customHeight="1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24.75" customHeight="1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4.75" customHeight="1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4.75" customHeight="1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4.75" customHeight="1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4.75" customHeight="1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4.75" customHeight="1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4.75" customHeight="1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4.75" customHeight="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10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9" ht="15.75" customHeight="1">
      <c r="I2" s="142" t="s">
        <v>96</v>
      </c>
      <c r="J2" s="291"/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158</v>
      </c>
      <c r="F10" s="374" t="s">
        <v>150</v>
      </c>
      <c r="G10" s="371" t="s">
        <v>161</v>
      </c>
      <c r="H10" s="415" t="s">
        <v>155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332">
        <f>E28+E29</f>
        <v>0</v>
      </c>
      <c r="F27" s="332">
        <f aca="true" t="shared" si="3" ref="F27:S27">F28+F29</f>
        <v>0</v>
      </c>
      <c r="G27" s="332">
        <f t="shared" si="3"/>
        <v>0</v>
      </c>
      <c r="H27" s="332">
        <f t="shared" si="3"/>
        <v>0</v>
      </c>
      <c r="I27" s="332">
        <f t="shared" si="3"/>
        <v>0</v>
      </c>
      <c r="J27" s="332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333"/>
      <c r="I28" s="333"/>
      <c r="J28" s="333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333"/>
      <c r="I29" s="333"/>
      <c r="J29" s="333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333"/>
      <c r="I31" s="333"/>
      <c r="J31" s="333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333"/>
      <c r="I33" s="333"/>
      <c r="J33" s="333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333"/>
      <c r="I34" s="333"/>
      <c r="J34" s="333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333"/>
      <c r="I35" s="333"/>
      <c r="J35" s="333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333"/>
      <c r="I36" s="333"/>
      <c r="J36" s="333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333"/>
      <c r="I38" s="333"/>
      <c r="J38" s="333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333"/>
      <c r="I39" s="333"/>
      <c r="J39" s="333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332">
        <f>SUM(E50:E51)</f>
        <v>0</v>
      </c>
      <c r="F49" s="332">
        <f aca="true" t="shared" si="10" ref="F49:S49">SUM(F50:F51)</f>
        <v>0</v>
      </c>
      <c r="G49" s="332">
        <f t="shared" si="10"/>
        <v>0</v>
      </c>
      <c r="H49" s="332">
        <f t="shared" si="10"/>
        <v>0</v>
      </c>
      <c r="I49" s="332">
        <f t="shared" si="10"/>
        <v>0</v>
      </c>
      <c r="J49" s="332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333">
        <f>E53</f>
        <v>0</v>
      </c>
      <c r="F52" s="333">
        <f aca="true" t="shared" si="11" ref="F52:S52">F53</f>
        <v>0</v>
      </c>
      <c r="G52" s="333">
        <f t="shared" si="11"/>
        <v>0</v>
      </c>
      <c r="H52" s="333">
        <f t="shared" si="11"/>
        <v>0</v>
      </c>
      <c r="I52" s="333">
        <f t="shared" si="11"/>
        <v>0</v>
      </c>
      <c r="J52" s="333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59" t="s">
        <v>36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</row>
    <row r="4" spans="1:15" ht="15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ht="15.75" thickBot="1">
      <c r="A5" s="428"/>
      <c r="B5" s="428"/>
      <c r="C5" s="428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21" customHeight="1">
      <c r="A6" s="435" t="s">
        <v>1</v>
      </c>
      <c r="B6" s="438" t="s">
        <v>2</v>
      </c>
      <c r="C6" s="435" t="s">
        <v>3</v>
      </c>
      <c r="D6" s="441" t="s">
        <v>72</v>
      </c>
      <c r="E6" s="79" t="s">
        <v>51</v>
      </c>
      <c r="F6" s="441" t="s">
        <v>79</v>
      </c>
      <c r="G6" s="429" t="s">
        <v>4</v>
      </c>
      <c r="H6" s="430"/>
      <c r="I6" s="430"/>
      <c r="J6" s="430"/>
      <c r="K6" s="430"/>
      <c r="L6" s="430"/>
      <c r="M6" s="430"/>
      <c r="N6" s="430"/>
      <c r="O6" s="431"/>
    </row>
    <row r="7" spans="1:15" ht="22.5" customHeight="1" thickBot="1">
      <c r="A7" s="436"/>
      <c r="B7" s="439"/>
      <c r="C7" s="436"/>
      <c r="D7" s="442"/>
      <c r="E7" s="80"/>
      <c r="F7" s="442"/>
      <c r="G7" s="432"/>
      <c r="H7" s="433"/>
      <c r="I7" s="433"/>
      <c r="J7" s="433"/>
      <c r="K7" s="433"/>
      <c r="L7" s="433"/>
      <c r="M7" s="433"/>
      <c r="N7" s="433"/>
      <c r="O7" s="434"/>
    </row>
    <row r="8" spans="1:15" ht="67.5" customHeight="1" thickBot="1">
      <c r="A8" s="437"/>
      <c r="B8" s="440"/>
      <c r="C8" s="437"/>
      <c r="D8" s="443"/>
      <c r="E8" s="81"/>
      <c r="F8" s="443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24" t="s">
        <v>50</v>
      </c>
      <c r="C45" s="425"/>
      <c r="D45" s="425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  <mergeCell ref="D6:D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83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15">
      <c r="A2" s="359" t="s">
        <v>64</v>
      </c>
      <c r="B2" s="426"/>
      <c r="C2" s="426"/>
      <c r="D2" s="426"/>
      <c r="E2" s="426"/>
      <c r="F2" s="426"/>
      <c r="G2" s="426"/>
      <c r="H2" s="426"/>
      <c r="I2" s="426"/>
    </row>
    <row r="3" spans="1:9" ht="15">
      <c r="A3" s="359"/>
      <c r="B3" s="426"/>
      <c r="C3" s="426"/>
      <c r="D3" s="426"/>
      <c r="E3" s="426"/>
      <c r="F3" s="426"/>
      <c r="G3" s="426"/>
      <c r="H3" s="426"/>
      <c r="I3" s="426"/>
    </row>
    <row r="4" spans="1:9" ht="15">
      <c r="A4" s="427"/>
      <c r="B4" s="427"/>
      <c r="C4" s="427"/>
      <c r="D4" s="427"/>
      <c r="E4" s="427"/>
      <c r="F4" s="427"/>
      <c r="G4" s="427"/>
      <c r="H4" s="427"/>
      <c r="I4" s="427"/>
    </row>
    <row r="5" spans="1:9" ht="15.75" thickBot="1">
      <c r="A5" s="360"/>
      <c r="B5" s="360"/>
      <c r="C5" s="360"/>
      <c r="D5" s="2"/>
      <c r="E5" s="2"/>
      <c r="F5" s="361"/>
      <c r="G5" s="361"/>
      <c r="H5" s="361"/>
      <c r="I5" s="361"/>
    </row>
    <row r="6" spans="1:9" ht="30.75" customHeight="1">
      <c r="A6" s="435" t="s">
        <v>1</v>
      </c>
      <c r="B6" s="438" t="s">
        <v>2</v>
      </c>
      <c r="C6" s="435" t="s">
        <v>3</v>
      </c>
      <c r="D6" s="441" t="s">
        <v>72</v>
      </c>
      <c r="E6" s="441" t="s">
        <v>71</v>
      </c>
      <c r="F6" s="441" t="s">
        <v>78</v>
      </c>
      <c r="G6" s="444" t="s">
        <v>25</v>
      </c>
      <c r="H6" s="445"/>
      <c r="I6" s="446"/>
    </row>
    <row r="7" spans="1:9" ht="30.75" customHeight="1" thickBot="1">
      <c r="A7" s="436"/>
      <c r="B7" s="439"/>
      <c r="C7" s="436"/>
      <c r="D7" s="442"/>
      <c r="E7" s="442"/>
      <c r="F7" s="442"/>
      <c r="G7" s="447"/>
      <c r="H7" s="448"/>
      <c r="I7" s="449"/>
    </row>
    <row r="8" spans="1:9" ht="23.25" customHeight="1" thickBot="1">
      <c r="A8" s="437"/>
      <c r="B8" s="440"/>
      <c r="C8" s="437"/>
      <c r="D8" s="443"/>
      <c r="E8" s="443"/>
      <c r="F8" s="443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G6:I7"/>
    <mergeCell ref="E6:E8"/>
    <mergeCell ref="C6:C8"/>
    <mergeCell ref="F6:F8"/>
    <mergeCell ref="D6:D8"/>
    <mergeCell ref="A1:I1"/>
    <mergeCell ref="A2:I4"/>
    <mergeCell ref="A5:C5"/>
    <mergeCell ref="F5:I5"/>
    <mergeCell ref="A6:A8"/>
    <mergeCell ref="B6:B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83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8.5" customHeight="1">
      <c r="A2" s="359" t="s">
        <v>65</v>
      </c>
      <c r="B2" s="426"/>
      <c r="C2" s="426"/>
      <c r="D2" s="426"/>
      <c r="E2" s="426"/>
      <c r="F2" s="426"/>
      <c r="G2" s="426"/>
      <c r="H2" s="426"/>
      <c r="I2" s="426"/>
    </row>
    <row r="3" spans="1:9" ht="15">
      <c r="A3" s="427"/>
      <c r="B3" s="427"/>
      <c r="C3" s="427"/>
      <c r="D3" s="427"/>
      <c r="E3" s="427"/>
      <c r="F3" s="427"/>
      <c r="G3" s="427"/>
      <c r="H3" s="427"/>
      <c r="I3" s="427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60"/>
      <c r="B5" s="360"/>
      <c r="C5" s="360"/>
      <c r="D5" s="2"/>
      <c r="E5" s="2"/>
      <c r="F5" s="361"/>
      <c r="G5" s="361"/>
      <c r="H5" s="361"/>
      <c r="I5" s="361"/>
    </row>
    <row r="6" spans="1:9" ht="30.75" customHeight="1">
      <c r="A6" s="435" t="s">
        <v>1</v>
      </c>
      <c r="B6" s="438" t="s">
        <v>2</v>
      </c>
      <c r="C6" s="435" t="s">
        <v>3</v>
      </c>
      <c r="D6" s="441" t="s">
        <v>72</v>
      </c>
      <c r="E6" s="441" t="s">
        <v>71</v>
      </c>
      <c r="F6" s="441" t="s">
        <v>78</v>
      </c>
      <c r="G6" s="444" t="s">
        <v>74</v>
      </c>
      <c r="H6" s="445"/>
      <c r="I6" s="446"/>
    </row>
    <row r="7" spans="1:9" ht="30.75" customHeight="1" thickBot="1">
      <c r="A7" s="436"/>
      <c r="B7" s="439"/>
      <c r="C7" s="436"/>
      <c r="D7" s="442"/>
      <c r="E7" s="442"/>
      <c r="F7" s="442"/>
      <c r="G7" s="447"/>
      <c r="H7" s="448"/>
      <c r="I7" s="449"/>
    </row>
    <row r="8" spans="1:9" ht="23.25" customHeight="1" thickBot="1">
      <c r="A8" s="437"/>
      <c r="B8" s="440"/>
      <c r="C8" s="437"/>
      <c r="D8" s="443"/>
      <c r="E8" s="443"/>
      <c r="F8" s="443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G6:I7"/>
    <mergeCell ref="E6:E8"/>
    <mergeCell ref="D6:D8"/>
    <mergeCell ref="F6:F8"/>
    <mergeCell ref="A1:I1"/>
    <mergeCell ref="A2:I3"/>
    <mergeCell ref="A5:C5"/>
    <mergeCell ref="F5:I5"/>
    <mergeCell ref="A6:A8"/>
    <mergeCell ref="B6:B8"/>
    <mergeCell ref="C6:C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83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1.75" customHeight="1">
      <c r="A2" s="359" t="s">
        <v>66</v>
      </c>
      <c r="B2" s="426"/>
      <c r="C2" s="426"/>
      <c r="D2" s="426"/>
      <c r="E2" s="426"/>
      <c r="F2" s="426"/>
      <c r="G2" s="426"/>
      <c r="H2" s="426"/>
      <c r="I2" s="426"/>
    </row>
    <row r="3" spans="1:9" ht="15">
      <c r="A3" s="427"/>
      <c r="B3" s="427"/>
      <c r="C3" s="427"/>
      <c r="D3" s="427"/>
      <c r="E3" s="427"/>
      <c r="F3" s="427"/>
      <c r="G3" s="427"/>
      <c r="H3" s="427"/>
      <c r="I3" s="427"/>
    </row>
    <row r="4" spans="1:9" ht="26.25" customHeight="1">
      <c r="A4" s="383" t="s">
        <v>26</v>
      </c>
      <c r="B4" s="384"/>
      <c r="C4" s="384"/>
      <c r="D4" s="384"/>
      <c r="E4" s="384"/>
      <c r="F4" s="384"/>
      <c r="G4" s="384"/>
      <c r="H4" s="384"/>
      <c r="I4" s="384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435" t="s">
        <v>1</v>
      </c>
      <c r="B6" s="438" t="s">
        <v>2</v>
      </c>
      <c r="C6" s="435" t="s">
        <v>3</v>
      </c>
      <c r="D6" s="441" t="s">
        <v>72</v>
      </c>
      <c r="E6" s="441" t="s">
        <v>71</v>
      </c>
      <c r="F6" s="441" t="s">
        <v>78</v>
      </c>
      <c r="G6" s="444" t="s">
        <v>76</v>
      </c>
      <c r="H6" s="445"/>
      <c r="I6" s="446"/>
    </row>
    <row r="7" spans="1:9" s="9" customFormat="1" ht="30.75" customHeight="1" thickBot="1">
      <c r="A7" s="436"/>
      <c r="B7" s="439"/>
      <c r="C7" s="436"/>
      <c r="D7" s="442"/>
      <c r="E7" s="442"/>
      <c r="F7" s="442"/>
      <c r="G7" s="447"/>
      <c r="H7" s="448"/>
      <c r="I7" s="449"/>
    </row>
    <row r="8" spans="1:9" s="9" customFormat="1" ht="23.25" customHeight="1" thickBot="1">
      <c r="A8" s="437"/>
      <c r="B8" s="440"/>
      <c r="C8" s="437"/>
      <c r="D8" s="443"/>
      <c r="E8" s="443"/>
      <c r="F8" s="443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168"/>
  <sheetViews>
    <sheetView view="pageBreakPreview" zoomScale="50" zoomScaleSheetLayoutView="50" zoomScalePageLayoutView="0" workbookViewId="0" topLeftCell="A9">
      <selection activeCell="H12" sqref="H12"/>
    </sheetView>
  </sheetViews>
  <sheetFormatPr defaultColWidth="9.140625" defaultRowHeight="15"/>
  <cols>
    <col min="1" max="1" width="9.140625" style="9" customWidth="1"/>
    <col min="2" max="2" width="9.28125" style="9" bestFit="1" customWidth="1"/>
    <col min="3" max="3" width="48.710937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2:14" ht="15.75" customHeight="1">
      <c r="L2" s="385" t="s">
        <v>96</v>
      </c>
      <c r="M2" s="385"/>
      <c r="N2" s="127"/>
    </row>
    <row r="3" spans="2:16" ht="21.75" customHeight="1">
      <c r="B3" s="383" t="s">
        <v>100</v>
      </c>
      <c r="C3" s="383"/>
      <c r="D3" s="386" t="s">
        <v>351</v>
      </c>
      <c r="E3" s="386"/>
      <c r="F3" s="386"/>
      <c r="G3" s="386"/>
      <c r="H3" s="386"/>
      <c r="I3" s="386"/>
      <c r="J3" s="386"/>
      <c r="K3" s="108"/>
      <c r="L3" s="385"/>
      <c r="M3" s="385"/>
      <c r="N3" s="162" t="s">
        <v>352</v>
      </c>
      <c r="O3" s="163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4"/>
    </row>
    <row r="5" spans="2:16" ht="40.5" customHeight="1">
      <c r="B5" s="385" t="s">
        <v>110</v>
      </c>
      <c r="C5" s="385"/>
      <c r="D5" s="385"/>
      <c r="E5" s="385"/>
      <c r="F5" s="385"/>
      <c r="G5" s="385"/>
      <c r="H5" s="385"/>
      <c r="I5" s="385"/>
      <c r="J5" s="385"/>
      <c r="K5" s="385"/>
      <c r="L5" s="127"/>
      <c r="M5" s="11"/>
      <c r="N5" s="129"/>
      <c r="O5" s="129"/>
      <c r="P5" s="109"/>
    </row>
    <row r="6" spans="2:16" s="198" customFormat="1" ht="21" customHeight="1">
      <c r="B6" s="359" t="s">
        <v>111</v>
      </c>
      <c r="C6" s="359"/>
      <c r="D6" s="359"/>
      <c r="E6" s="359"/>
      <c r="F6" s="359"/>
      <c r="G6" s="359"/>
      <c r="H6" s="359"/>
      <c r="I6" s="359"/>
      <c r="J6" s="195"/>
      <c r="K6" s="195"/>
      <c r="L6" s="385"/>
      <c r="M6" s="385"/>
      <c r="N6" s="196"/>
      <c r="O6" s="197"/>
      <c r="P6" s="195"/>
    </row>
    <row r="7" spans="2:16" ht="22.5" customHeight="1" thickBot="1">
      <c r="B7" s="360"/>
      <c r="C7" s="360"/>
      <c r="D7" s="360"/>
      <c r="E7" s="2"/>
      <c r="F7" s="2"/>
      <c r="G7" s="361"/>
      <c r="H7" s="361"/>
      <c r="I7" s="361"/>
      <c r="J7" s="361"/>
      <c r="K7" s="361"/>
      <c r="L7" s="361"/>
      <c r="M7" s="361"/>
      <c r="N7" s="361"/>
      <c r="O7" s="361"/>
      <c r="P7" s="361"/>
    </row>
    <row r="8" spans="2:16" s="146" customFormat="1" ht="67.5" customHeight="1">
      <c r="B8" s="362" t="s">
        <v>1</v>
      </c>
      <c r="C8" s="365" t="s">
        <v>123</v>
      </c>
      <c r="D8" s="368" t="s">
        <v>3</v>
      </c>
      <c r="E8" s="371" t="s">
        <v>158</v>
      </c>
      <c r="F8" s="374" t="s">
        <v>150</v>
      </c>
      <c r="G8" s="371" t="s">
        <v>159</v>
      </c>
      <c r="H8" s="377" t="s">
        <v>113</v>
      </c>
      <c r="I8" s="378"/>
      <c r="J8" s="378"/>
      <c r="K8" s="378"/>
      <c r="L8" s="378"/>
      <c r="M8" s="378"/>
      <c r="N8" s="378"/>
      <c r="O8" s="378"/>
      <c r="P8" s="379"/>
    </row>
    <row r="9" spans="2:16" s="146" customFormat="1" ht="15.75" customHeight="1" thickBot="1">
      <c r="B9" s="363"/>
      <c r="C9" s="366"/>
      <c r="D9" s="369"/>
      <c r="E9" s="372"/>
      <c r="F9" s="375"/>
      <c r="G9" s="372"/>
      <c r="H9" s="380"/>
      <c r="I9" s="381"/>
      <c r="J9" s="381"/>
      <c r="K9" s="381"/>
      <c r="L9" s="381"/>
      <c r="M9" s="381"/>
      <c r="N9" s="381"/>
      <c r="O9" s="381"/>
      <c r="P9" s="382"/>
    </row>
    <row r="10" spans="2:16" s="146" customFormat="1" ht="138" customHeight="1" thickBot="1">
      <c r="B10" s="364"/>
      <c r="C10" s="367"/>
      <c r="D10" s="370"/>
      <c r="E10" s="373"/>
      <c r="F10" s="376"/>
      <c r="G10" s="373"/>
      <c r="H10" s="199" t="s">
        <v>112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9</v>
      </c>
      <c r="P10" s="148" t="s">
        <v>10</v>
      </c>
    </row>
    <row r="11" spans="2:16" s="146" customFormat="1" ht="15.75" thickBot="1">
      <c r="B11" s="149">
        <v>1</v>
      </c>
      <c r="C11" s="150">
        <v>2</v>
      </c>
      <c r="D11" s="151">
        <v>3</v>
      </c>
      <c r="E11" s="150">
        <v>4</v>
      </c>
      <c r="F11" s="150">
        <v>5</v>
      </c>
      <c r="G11" s="150" t="s">
        <v>152</v>
      </c>
      <c r="H11" s="150">
        <v>6</v>
      </c>
      <c r="I11" s="150">
        <v>6</v>
      </c>
      <c r="J11" s="150">
        <v>6</v>
      </c>
      <c r="K11" s="150">
        <v>6</v>
      </c>
      <c r="L11" s="150">
        <v>6</v>
      </c>
      <c r="M11" s="150">
        <v>6</v>
      </c>
      <c r="N11" s="150">
        <v>6</v>
      </c>
      <c r="O11" s="150">
        <v>7</v>
      </c>
      <c r="P11" s="152" t="s">
        <v>11</v>
      </c>
    </row>
    <row r="12" spans="2:16" s="146" customFormat="1" ht="20.25">
      <c r="B12" s="156" t="s">
        <v>12</v>
      </c>
      <c r="C12" s="155" t="s">
        <v>104</v>
      </c>
      <c r="D12" s="171"/>
      <c r="E12" s="172">
        <f>E13+E28+E42+E54+E60+E65+E73+E80+E82+E90+E95</f>
        <v>340250</v>
      </c>
      <c r="F12" s="172">
        <f aca="true" t="shared" si="0" ref="F12:P12">SUM(F13:F95)</f>
        <v>0</v>
      </c>
      <c r="G12" s="172">
        <f>G13+G28+G42+G54+G60+G65+G73+G80+G82+G90+G95</f>
        <v>340250</v>
      </c>
      <c r="H12" s="172">
        <f>H13+H28+H42+H54+H60+H65+H73+H80+H82+H90+H95</f>
        <v>340250</v>
      </c>
      <c r="I12" s="172">
        <f t="shared" si="0"/>
        <v>0</v>
      </c>
      <c r="J12" s="172">
        <f t="shared" si="0"/>
        <v>0</v>
      </c>
      <c r="K12" s="172">
        <f t="shared" si="0"/>
        <v>0</v>
      </c>
      <c r="L12" s="172">
        <f t="shared" si="0"/>
        <v>0</v>
      </c>
      <c r="M12" s="172">
        <f t="shared" si="0"/>
        <v>0</v>
      </c>
      <c r="N12" s="172">
        <f t="shared" si="0"/>
        <v>0</v>
      </c>
      <c r="O12" s="172">
        <f t="shared" si="0"/>
        <v>0</v>
      </c>
      <c r="P12" s="173">
        <f t="shared" si="0"/>
        <v>0</v>
      </c>
    </row>
    <row r="13" spans="2:16" ht="20.25">
      <c r="B13" s="28">
        <v>1</v>
      </c>
      <c r="C13" s="336" t="s">
        <v>38</v>
      </c>
      <c r="D13" s="337">
        <v>611100</v>
      </c>
      <c r="E13" s="338">
        <f>SUM(E14:E27)</f>
        <v>259750</v>
      </c>
      <c r="F13" s="338"/>
      <c r="G13" s="338">
        <f>SUM(G14:G27)</f>
        <v>259750</v>
      </c>
      <c r="H13" s="338">
        <f>SUM(H14:H27)</f>
        <v>259750</v>
      </c>
      <c r="I13" s="338"/>
      <c r="J13" s="338"/>
      <c r="K13" s="338"/>
      <c r="L13" s="338"/>
      <c r="M13" s="338"/>
      <c r="N13" s="338"/>
      <c r="O13" s="338"/>
      <c r="P13" s="340"/>
    </row>
    <row r="14" spans="2:16" ht="20.25">
      <c r="B14" s="341" t="s">
        <v>165</v>
      </c>
      <c r="C14" s="117" t="s">
        <v>164</v>
      </c>
      <c r="D14" s="174">
        <v>611111</v>
      </c>
      <c r="E14" s="175">
        <v>141750</v>
      </c>
      <c r="F14" s="175"/>
      <c r="G14" s="175">
        <v>141750</v>
      </c>
      <c r="H14" s="175">
        <v>141750</v>
      </c>
      <c r="I14" s="175"/>
      <c r="J14" s="175"/>
      <c r="K14" s="175"/>
      <c r="L14" s="175"/>
      <c r="M14" s="175"/>
      <c r="N14" s="175"/>
      <c r="O14" s="175"/>
      <c r="P14" s="177"/>
    </row>
    <row r="15" spans="2:16" ht="20.25">
      <c r="B15" s="341" t="s">
        <v>166</v>
      </c>
      <c r="C15" s="117" t="s">
        <v>167</v>
      </c>
      <c r="D15" s="174">
        <v>611113</v>
      </c>
      <c r="E15" s="175">
        <v>2000</v>
      </c>
      <c r="F15" s="175"/>
      <c r="G15" s="175">
        <v>2000</v>
      </c>
      <c r="H15" s="175">
        <v>2000</v>
      </c>
      <c r="I15" s="175"/>
      <c r="J15" s="175"/>
      <c r="K15" s="175"/>
      <c r="L15" s="175"/>
      <c r="M15" s="175"/>
      <c r="N15" s="175"/>
      <c r="O15" s="175"/>
      <c r="P15" s="177"/>
    </row>
    <row r="16" spans="2:16" ht="20.25">
      <c r="B16" s="341" t="s">
        <v>168</v>
      </c>
      <c r="C16" s="117" t="s">
        <v>169</v>
      </c>
      <c r="D16" s="174">
        <v>611114</v>
      </c>
      <c r="E16" s="175">
        <v>10000</v>
      </c>
      <c r="F16" s="175"/>
      <c r="G16" s="175">
        <v>10000</v>
      </c>
      <c r="H16" s="175">
        <v>10000</v>
      </c>
      <c r="I16" s="175"/>
      <c r="J16" s="175"/>
      <c r="K16" s="175"/>
      <c r="L16" s="175"/>
      <c r="M16" s="175"/>
      <c r="N16" s="175"/>
      <c r="O16" s="175"/>
      <c r="P16" s="177"/>
    </row>
    <row r="17" spans="2:16" ht="20.25">
      <c r="B17" s="341" t="s">
        <v>170</v>
      </c>
      <c r="C17" s="117" t="s">
        <v>171</v>
      </c>
      <c r="D17" s="174">
        <v>611115</v>
      </c>
      <c r="E17" s="175">
        <v>6000</v>
      </c>
      <c r="F17" s="175"/>
      <c r="G17" s="175">
        <v>6000</v>
      </c>
      <c r="H17" s="175">
        <v>6000</v>
      </c>
      <c r="I17" s="175"/>
      <c r="J17" s="175"/>
      <c r="K17" s="175"/>
      <c r="L17" s="175"/>
      <c r="M17" s="175"/>
      <c r="N17" s="175"/>
      <c r="O17" s="175"/>
      <c r="P17" s="177"/>
    </row>
    <row r="18" spans="2:16" ht="20.25">
      <c r="B18" s="341" t="s">
        <v>172</v>
      </c>
      <c r="C18" s="117" t="s">
        <v>173</v>
      </c>
      <c r="D18" s="174">
        <v>611116</v>
      </c>
      <c r="E18" s="175">
        <v>5000</v>
      </c>
      <c r="F18" s="175"/>
      <c r="G18" s="175">
        <v>5000</v>
      </c>
      <c r="H18" s="175">
        <v>5000</v>
      </c>
      <c r="I18" s="175"/>
      <c r="J18" s="175"/>
      <c r="K18" s="175"/>
      <c r="L18" s="175"/>
      <c r="M18" s="175"/>
      <c r="N18" s="175"/>
      <c r="O18" s="175"/>
      <c r="P18" s="177"/>
    </row>
    <row r="19" spans="2:16" ht="20.25">
      <c r="B19" s="341" t="s">
        <v>174</v>
      </c>
      <c r="C19" s="117" t="s">
        <v>175</v>
      </c>
      <c r="D19" s="174">
        <v>611117</v>
      </c>
      <c r="E19" s="175">
        <v>4000</v>
      </c>
      <c r="F19" s="175"/>
      <c r="G19" s="175">
        <v>4000</v>
      </c>
      <c r="H19" s="175">
        <v>4000</v>
      </c>
      <c r="I19" s="175"/>
      <c r="J19" s="175"/>
      <c r="K19" s="175"/>
      <c r="L19" s="175"/>
      <c r="M19" s="175"/>
      <c r="N19" s="175"/>
      <c r="O19" s="175"/>
      <c r="P19" s="177"/>
    </row>
    <row r="20" spans="2:16" ht="20.25">
      <c r="B20" s="341" t="s">
        <v>176</v>
      </c>
      <c r="C20" s="117" t="s">
        <v>177</v>
      </c>
      <c r="D20" s="174">
        <v>611122</v>
      </c>
      <c r="E20" s="175">
        <v>10000</v>
      </c>
      <c r="F20" s="175"/>
      <c r="G20" s="175">
        <v>10000</v>
      </c>
      <c r="H20" s="175">
        <v>10000</v>
      </c>
      <c r="I20" s="175"/>
      <c r="J20" s="175"/>
      <c r="K20" s="175"/>
      <c r="L20" s="175"/>
      <c r="M20" s="175"/>
      <c r="N20" s="175"/>
      <c r="O20" s="175"/>
      <c r="P20" s="177"/>
    </row>
    <row r="21" spans="2:16" ht="20.25">
      <c r="B21" s="341" t="s">
        <v>178</v>
      </c>
      <c r="C21" s="117" t="s">
        <v>179</v>
      </c>
      <c r="D21" s="174">
        <v>611123</v>
      </c>
      <c r="E21" s="175">
        <v>41000</v>
      </c>
      <c r="F21" s="175"/>
      <c r="G21" s="175">
        <v>41000</v>
      </c>
      <c r="H21" s="175">
        <v>41000</v>
      </c>
      <c r="I21" s="175"/>
      <c r="J21" s="175"/>
      <c r="K21" s="175"/>
      <c r="L21" s="175"/>
      <c r="M21" s="175"/>
      <c r="N21" s="175"/>
      <c r="O21" s="175"/>
      <c r="P21" s="177"/>
    </row>
    <row r="22" spans="2:16" ht="20.25">
      <c r="B22" s="341" t="s">
        <v>180</v>
      </c>
      <c r="C22" s="117" t="s">
        <v>181</v>
      </c>
      <c r="D22" s="174">
        <v>611124</v>
      </c>
      <c r="E22" s="175">
        <v>31000</v>
      </c>
      <c r="F22" s="175"/>
      <c r="G22" s="175">
        <v>31000</v>
      </c>
      <c r="H22" s="175">
        <v>31000</v>
      </c>
      <c r="I22" s="175"/>
      <c r="J22" s="175"/>
      <c r="K22" s="175"/>
      <c r="L22" s="175"/>
      <c r="M22" s="175"/>
      <c r="N22" s="175"/>
      <c r="O22" s="175"/>
      <c r="P22" s="177"/>
    </row>
    <row r="23" spans="2:16" ht="20.25">
      <c r="B23" s="341" t="s">
        <v>182</v>
      </c>
      <c r="C23" s="117" t="s">
        <v>183</v>
      </c>
      <c r="D23" s="174">
        <v>611125</v>
      </c>
      <c r="E23" s="175">
        <v>3000</v>
      </c>
      <c r="F23" s="175"/>
      <c r="G23" s="175">
        <v>3000</v>
      </c>
      <c r="H23" s="175">
        <v>3000</v>
      </c>
      <c r="I23" s="175"/>
      <c r="J23" s="175"/>
      <c r="K23" s="175"/>
      <c r="L23" s="175"/>
      <c r="M23" s="175"/>
      <c r="N23" s="175"/>
      <c r="O23" s="175"/>
      <c r="P23" s="177"/>
    </row>
    <row r="24" spans="2:16" ht="20.25">
      <c r="B24" s="341" t="s">
        <v>184</v>
      </c>
      <c r="C24" s="117" t="s">
        <v>185</v>
      </c>
      <c r="D24" s="174">
        <v>611126</v>
      </c>
      <c r="E24" s="175">
        <v>1000</v>
      </c>
      <c r="F24" s="175"/>
      <c r="G24" s="175">
        <v>1000</v>
      </c>
      <c r="H24" s="175">
        <v>1000</v>
      </c>
      <c r="I24" s="175"/>
      <c r="J24" s="175"/>
      <c r="K24" s="175"/>
      <c r="L24" s="175"/>
      <c r="M24" s="175"/>
      <c r="N24" s="175"/>
      <c r="O24" s="175"/>
      <c r="P24" s="177"/>
    </row>
    <row r="25" spans="2:16" ht="20.25">
      <c r="B25" s="341" t="s">
        <v>186</v>
      </c>
      <c r="C25" s="117" t="s">
        <v>189</v>
      </c>
      <c r="D25" s="174">
        <v>611127</v>
      </c>
      <c r="E25" s="175">
        <v>2000</v>
      </c>
      <c r="F25" s="175"/>
      <c r="G25" s="175">
        <v>2000</v>
      </c>
      <c r="H25" s="175">
        <v>2000</v>
      </c>
      <c r="I25" s="175"/>
      <c r="J25" s="175"/>
      <c r="K25" s="175"/>
      <c r="L25" s="175"/>
      <c r="M25" s="175"/>
      <c r="N25" s="175"/>
      <c r="O25" s="175"/>
      <c r="P25" s="177"/>
    </row>
    <row r="26" spans="2:16" ht="20.25">
      <c r="B26" s="341" t="s">
        <v>187</v>
      </c>
      <c r="C26" s="117" t="s">
        <v>190</v>
      </c>
      <c r="D26" s="174">
        <v>611132</v>
      </c>
      <c r="E26" s="175">
        <v>2000</v>
      </c>
      <c r="F26" s="175"/>
      <c r="G26" s="175">
        <v>2000</v>
      </c>
      <c r="H26" s="175">
        <v>2000</v>
      </c>
      <c r="I26" s="175"/>
      <c r="J26" s="175"/>
      <c r="K26" s="175"/>
      <c r="L26" s="175"/>
      <c r="M26" s="175"/>
      <c r="N26" s="175"/>
      <c r="O26" s="175"/>
      <c r="P26" s="177"/>
    </row>
    <row r="27" spans="2:16" ht="20.25">
      <c r="B27" s="341" t="s">
        <v>188</v>
      </c>
      <c r="C27" s="117" t="s">
        <v>191</v>
      </c>
      <c r="D27" s="174">
        <v>611141</v>
      </c>
      <c r="E27" s="175">
        <v>1000</v>
      </c>
      <c r="F27" s="175"/>
      <c r="G27" s="175">
        <v>1000</v>
      </c>
      <c r="H27" s="175">
        <v>1000</v>
      </c>
      <c r="I27" s="175"/>
      <c r="J27" s="175"/>
      <c r="K27" s="175"/>
      <c r="L27" s="175"/>
      <c r="M27" s="175"/>
      <c r="N27" s="175"/>
      <c r="O27" s="175"/>
      <c r="P27" s="177"/>
    </row>
    <row r="28" spans="2:16" ht="37.5">
      <c r="B28" s="342">
        <v>2</v>
      </c>
      <c r="C28" s="343" t="s">
        <v>80</v>
      </c>
      <c r="D28" s="344">
        <v>611200</v>
      </c>
      <c r="E28" s="338">
        <f>SUM(E29:E41)</f>
        <v>22000</v>
      </c>
      <c r="F28" s="338"/>
      <c r="G28" s="339">
        <f>SUM(G29:G41)</f>
        <v>22000</v>
      </c>
      <c r="H28" s="339">
        <f>SUM(H29:H41)</f>
        <v>22000</v>
      </c>
      <c r="I28" s="338"/>
      <c r="J28" s="338"/>
      <c r="K28" s="338"/>
      <c r="L28" s="338"/>
      <c r="M28" s="338"/>
      <c r="N28" s="338"/>
      <c r="O28" s="338"/>
      <c r="P28" s="340"/>
    </row>
    <row r="29" spans="2:16" ht="20.25">
      <c r="B29" s="341" t="s">
        <v>192</v>
      </c>
      <c r="C29" s="125" t="s">
        <v>204</v>
      </c>
      <c r="D29" s="178">
        <v>611211</v>
      </c>
      <c r="E29" s="175">
        <v>5000</v>
      </c>
      <c r="F29" s="175"/>
      <c r="G29" s="175">
        <v>5000</v>
      </c>
      <c r="H29" s="175">
        <v>5000</v>
      </c>
      <c r="I29" s="175"/>
      <c r="J29" s="175"/>
      <c r="K29" s="175"/>
      <c r="L29" s="175"/>
      <c r="M29" s="175"/>
      <c r="N29" s="175"/>
      <c r="O29" s="175"/>
      <c r="P29" s="177"/>
    </row>
    <row r="30" spans="2:16" ht="20.25">
      <c r="B30" s="341" t="s">
        <v>193</v>
      </c>
      <c r="C30" s="125" t="s">
        <v>205</v>
      </c>
      <c r="D30" s="178">
        <v>611213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7"/>
    </row>
    <row r="31" spans="2:16" ht="20.25">
      <c r="B31" s="341" t="s">
        <v>194</v>
      </c>
      <c r="C31" s="125" t="s">
        <v>206</v>
      </c>
      <c r="D31" s="178">
        <v>611214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7"/>
    </row>
    <row r="32" spans="2:16" ht="20.25">
      <c r="B32" s="341" t="s">
        <v>195</v>
      </c>
      <c r="C32" s="125" t="s">
        <v>207</v>
      </c>
      <c r="D32" s="178">
        <v>611221</v>
      </c>
      <c r="E32" s="175">
        <v>9000</v>
      </c>
      <c r="F32" s="175"/>
      <c r="G32" s="175">
        <v>9000</v>
      </c>
      <c r="H32" s="175">
        <v>9000</v>
      </c>
      <c r="I32" s="175"/>
      <c r="J32" s="175"/>
      <c r="K32" s="175"/>
      <c r="L32" s="175"/>
      <c r="M32" s="175"/>
      <c r="N32" s="175"/>
      <c r="O32" s="175"/>
      <c r="P32" s="177"/>
    </row>
    <row r="33" spans="2:16" ht="20.25">
      <c r="B33" s="341" t="s">
        <v>196</v>
      </c>
      <c r="C33" s="125" t="s">
        <v>208</v>
      </c>
      <c r="D33" s="178">
        <v>611234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7"/>
    </row>
    <row r="34" spans="2:16" ht="20.25">
      <c r="B34" s="341" t="s">
        <v>197</v>
      </c>
      <c r="C34" s="125" t="s">
        <v>209</v>
      </c>
      <c r="D34" s="178">
        <v>611226</v>
      </c>
      <c r="E34" s="175">
        <v>2500</v>
      </c>
      <c r="F34" s="175"/>
      <c r="G34" s="175">
        <v>2500</v>
      </c>
      <c r="H34" s="175">
        <v>2500</v>
      </c>
      <c r="I34" s="175"/>
      <c r="J34" s="175"/>
      <c r="K34" s="175"/>
      <c r="L34" s="175"/>
      <c r="M34" s="175"/>
      <c r="N34" s="175"/>
      <c r="O34" s="175"/>
      <c r="P34" s="177"/>
    </row>
    <row r="35" spans="2:16" ht="20.25">
      <c r="B35" s="341" t="s">
        <v>198</v>
      </c>
      <c r="C35" s="125" t="s">
        <v>210</v>
      </c>
      <c r="D35" s="178">
        <v>611227</v>
      </c>
      <c r="E35" s="175">
        <v>3000</v>
      </c>
      <c r="F35" s="175"/>
      <c r="G35" s="175">
        <v>3000</v>
      </c>
      <c r="H35" s="175">
        <v>3000</v>
      </c>
      <c r="I35" s="175"/>
      <c r="J35" s="175"/>
      <c r="K35" s="175"/>
      <c r="L35" s="175"/>
      <c r="M35" s="175"/>
      <c r="N35" s="175"/>
      <c r="O35" s="175"/>
      <c r="P35" s="177"/>
    </row>
    <row r="36" spans="2:16" ht="20.25">
      <c r="B36" s="341" t="s">
        <v>199</v>
      </c>
      <c r="C36" s="125" t="s">
        <v>211</v>
      </c>
      <c r="D36" s="178">
        <v>611242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7"/>
    </row>
    <row r="37" spans="2:16" ht="20.25">
      <c r="B37" s="341" t="s">
        <v>200</v>
      </c>
      <c r="C37" s="125" t="s">
        <v>212</v>
      </c>
      <c r="D37" s="178">
        <v>611272</v>
      </c>
      <c r="E37" s="175">
        <v>500</v>
      </c>
      <c r="F37" s="175"/>
      <c r="G37" s="175">
        <v>500</v>
      </c>
      <c r="H37" s="175">
        <v>500</v>
      </c>
      <c r="I37" s="175"/>
      <c r="J37" s="175"/>
      <c r="K37" s="175"/>
      <c r="L37" s="175"/>
      <c r="M37" s="175"/>
      <c r="N37" s="175"/>
      <c r="O37" s="175"/>
      <c r="P37" s="177"/>
    </row>
    <row r="38" spans="2:16" ht="20.25">
      <c r="B38" s="341" t="s">
        <v>201</v>
      </c>
      <c r="C38" s="125" t="s">
        <v>213</v>
      </c>
      <c r="D38" s="178">
        <v>611273</v>
      </c>
      <c r="E38" s="175">
        <v>1000</v>
      </c>
      <c r="F38" s="175"/>
      <c r="G38" s="175">
        <v>1000</v>
      </c>
      <c r="H38" s="175">
        <v>1000</v>
      </c>
      <c r="I38" s="175"/>
      <c r="J38" s="175"/>
      <c r="K38" s="175"/>
      <c r="L38" s="175"/>
      <c r="M38" s="175"/>
      <c r="N38" s="175"/>
      <c r="O38" s="175"/>
      <c r="P38" s="177"/>
    </row>
    <row r="39" spans="2:16" ht="20.25">
      <c r="B39" s="341" t="s">
        <v>202</v>
      </c>
      <c r="C39" s="125" t="s">
        <v>214</v>
      </c>
      <c r="D39" s="178">
        <v>611274</v>
      </c>
      <c r="E39" s="175">
        <v>900</v>
      </c>
      <c r="F39" s="175"/>
      <c r="G39" s="175">
        <v>900</v>
      </c>
      <c r="H39" s="175">
        <v>900</v>
      </c>
      <c r="I39" s="175"/>
      <c r="J39" s="175"/>
      <c r="K39" s="175"/>
      <c r="L39" s="175"/>
      <c r="M39" s="175"/>
      <c r="N39" s="175"/>
      <c r="O39" s="175"/>
      <c r="P39" s="177"/>
    </row>
    <row r="40" spans="2:16" ht="20.25">
      <c r="B40" s="341" t="s">
        <v>203</v>
      </c>
      <c r="C40" s="125" t="s">
        <v>215</v>
      </c>
      <c r="D40" s="178">
        <v>611275</v>
      </c>
      <c r="E40" s="175">
        <v>100</v>
      </c>
      <c r="F40" s="175"/>
      <c r="G40" s="175">
        <v>100</v>
      </c>
      <c r="H40" s="175">
        <v>100</v>
      </c>
      <c r="I40" s="175"/>
      <c r="J40" s="175"/>
      <c r="K40" s="175"/>
      <c r="L40" s="175"/>
      <c r="M40" s="175"/>
      <c r="N40" s="175"/>
      <c r="O40" s="175"/>
      <c r="P40" s="177"/>
    </row>
    <row r="41" spans="2:16" ht="20.25">
      <c r="B41" s="341" t="s">
        <v>216</v>
      </c>
      <c r="C41" s="125" t="s">
        <v>217</v>
      </c>
      <c r="D41" s="178">
        <v>611276</v>
      </c>
      <c r="E41" s="175"/>
      <c r="F41" s="175"/>
      <c r="G41" s="176"/>
      <c r="H41" s="175"/>
      <c r="I41" s="175"/>
      <c r="J41" s="175"/>
      <c r="K41" s="175"/>
      <c r="L41" s="175"/>
      <c r="M41" s="175"/>
      <c r="N41" s="175"/>
      <c r="O41" s="175"/>
      <c r="P41" s="177"/>
    </row>
    <row r="42" spans="2:16" ht="20.25">
      <c r="B42" s="342">
        <v>3</v>
      </c>
      <c r="C42" s="345" t="s">
        <v>14</v>
      </c>
      <c r="D42" s="344">
        <v>613100</v>
      </c>
      <c r="E42" s="338">
        <f>SUM(E43:E53)</f>
        <v>7000</v>
      </c>
      <c r="F42" s="338"/>
      <c r="G42" s="339">
        <f>SUM(G44:G53)</f>
        <v>7000</v>
      </c>
      <c r="H42" s="339">
        <f>SUM(H44:H53)</f>
        <v>7000</v>
      </c>
      <c r="I42" s="338"/>
      <c r="J42" s="338"/>
      <c r="K42" s="338"/>
      <c r="L42" s="338"/>
      <c r="M42" s="338"/>
      <c r="N42" s="338"/>
      <c r="O42" s="338"/>
      <c r="P42" s="340"/>
    </row>
    <row r="43" spans="2:16" ht="20.25">
      <c r="B43" s="274" t="s">
        <v>218</v>
      </c>
      <c r="C43" s="346" t="s">
        <v>219</v>
      </c>
      <c r="D43" s="347">
        <v>613111</v>
      </c>
      <c r="E43" s="348"/>
      <c r="F43" s="348"/>
      <c r="G43" s="349"/>
      <c r="H43" s="349"/>
      <c r="I43" s="348"/>
      <c r="J43" s="348"/>
      <c r="K43" s="348"/>
      <c r="L43" s="348"/>
      <c r="M43" s="348"/>
      <c r="N43" s="348"/>
      <c r="O43" s="348"/>
      <c r="P43" s="350"/>
    </row>
    <row r="44" spans="2:16" ht="20.25">
      <c r="B44" s="351" t="s">
        <v>220</v>
      </c>
      <c r="C44" s="346" t="s">
        <v>221</v>
      </c>
      <c r="D44" s="347">
        <v>613113</v>
      </c>
      <c r="E44" s="348">
        <v>2000</v>
      </c>
      <c r="F44" s="348"/>
      <c r="G44" s="348">
        <v>2000</v>
      </c>
      <c r="H44" s="348">
        <v>2000</v>
      </c>
      <c r="I44" s="348"/>
      <c r="J44" s="348"/>
      <c r="K44" s="348"/>
      <c r="L44" s="348"/>
      <c r="M44" s="348"/>
      <c r="N44" s="348"/>
      <c r="O44" s="348"/>
      <c r="P44" s="350"/>
    </row>
    <row r="45" spans="2:16" ht="20.25">
      <c r="B45" s="351" t="s">
        <v>222</v>
      </c>
      <c r="C45" s="346" t="s">
        <v>223</v>
      </c>
      <c r="D45" s="347">
        <v>613114</v>
      </c>
      <c r="E45" s="348">
        <v>1500</v>
      </c>
      <c r="F45" s="348"/>
      <c r="G45" s="348">
        <v>1500</v>
      </c>
      <c r="H45" s="348">
        <v>1500</v>
      </c>
      <c r="I45" s="348"/>
      <c r="J45" s="348"/>
      <c r="K45" s="348"/>
      <c r="L45" s="348"/>
      <c r="M45" s="348"/>
      <c r="N45" s="348"/>
      <c r="O45" s="348"/>
      <c r="P45" s="350"/>
    </row>
    <row r="46" spans="2:16" ht="20.25">
      <c r="B46" s="351" t="s">
        <v>224</v>
      </c>
      <c r="C46" s="346" t="s">
        <v>225</v>
      </c>
      <c r="D46" s="347">
        <v>613115</v>
      </c>
      <c r="E46" s="348">
        <v>1000</v>
      </c>
      <c r="F46" s="348"/>
      <c r="G46" s="348">
        <v>1000</v>
      </c>
      <c r="H46" s="348">
        <v>1000</v>
      </c>
      <c r="I46" s="348"/>
      <c r="J46" s="348"/>
      <c r="K46" s="348"/>
      <c r="L46" s="348"/>
      <c r="M46" s="348"/>
      <c r="N46" s="348"/>
      <c r="O46" s="348"/>
      <c r="P46" s="350"/>
    </row>
    <row r="47" spans="2:16" ht="20.25">
      <c r="B47" s="351" t="s">
        <v>226</v>
      </c>
      <c r="C47" s="346" t="s">
        <v>227</v>
      </c>
      <c r="D47" s="347">
        <v>613116</v>
      </c>
      <c r="E47" s="348">
        <v>250</v>
      </c>
      <c r="F47" s="348"/>
      <c r="G47" s="348">
        <v>250</v>
      </c>
      <c r="H47" s="348">
        <v>250</v>
      </c>
      <c r="I47" s="348"/>
      <c r="J47" s="348"/>
      <c r="K47" s="348"/>
      <c r="L47" s="348"/>
      <c r="M47" s="348"/>
      <c r="N47" s="348"/>
      <c r="O47" s="348"/>
      <c r="P47" s="350"/>
    </row>
    <row r="48" spans="2:16" ht="20.25">
      <c r="B48" s="351" t="s">
        <v>228</v>
      </c>
      <c r="C48" s="346" t="s">
        <v>229</v>
      </c>
      <c r="D48" s="347">
        <v>613117</v>
      </c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50"/>
    </row>
    <row r="49" spans="2:16" ht="20.25">
      <c r="B49" s="351" t="s">
        <v>230</v>
      </c>
      <c r="C49" s="346" t="s">
        <v>231</v>
      </c>
      <c r="D49" s="347">
        <v>613121</v>
      </c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50"/>
    </row>
    <row r="50" spans="2:16" ht="20.25">
      <c r="B50" s="351" t="s">
        <v>232</v>
      </c>
      <c r="C50" s="346" t="s">
        <v>233</v>
      </c>
      <c r="D50" s="347">
        <v>613123</v>
      </c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50"/>
    </row>
    <row r="51" spans="2:16" ht="20.25">
      <c r="B51" s="351" t="s">
        <v>234</v>
      </c>
      <c r="C51" s="346" t="s">
        <v>235</v>
      </c>
      <c r="D51" s="347">
        <v>613124</v>
      </c>
      <c r="E51" s="348">
        <v>1000</v>
      </c>
      <c r="F51" s="348"/>
      <c r="G51" s="348">
        <v>1000</v>
      </c>
      <c r="H51" s="348">
        <v>1000</v>
      </c>
      <c r="I51" s="348"/>
      <c r="J51" s="348"/>
      <c r="K51" s="348"/>
      <c r="L51" s="348"/>
      <c r="M51" s="348"/>
      <c r="N51" s="348"/>
      <c r="O51" s="348"/>
      <c r="P51" s="350"/>
    </row>
    <row r="52" spans="2:16" ht="20.25">
      <c r="B52" s="351" t="s">
        <v>236</v>
      </c>
      <c r="C52" s="346" t="s">
        <v>237</v>
      </c>
      <c r="D52" s="347">
        <v>613125</v>
      </c>
      <c r="E52" s="348">
        <v>1000</v>
      </c>
      <c r="F52" s="348"/>
      <c r="G52" s="348">
        <v>1000</v>
      </c>
      <c r="H52" s="348">
        <v>1000</v>
      </c>
      <c r="I52" s="348"/>
      <c r="J52" s="348"/>
      <c r="K52" s="348"/>
      <c r="L52" s="348"/>
      <c r="M52" s="348"/>
      <c r="N52" s="348"/>
      <c r="O52" s="348"/>
      <c r="P52" s="350"/>
    </row>
    <row r="53" spans="2:16" ht="20.25">
      <c r="B53" s="351" t="s">
        <v>238</v>
      </c>
      <c r="C53" s="346" t="s">
        <v>239</v>
      </c>
      <c r="D53" s="347">
        <v>613126</v>
      </c>
      <c r="E53" s="348">
        <v>250</v>
      </c>
      <c r="F53" s="348"/>
      <c r="G53" s="348">
        <v>250</v>
      </c>
      <c r="H53" s="348">
        <v>250</v>
      </c>
      <c r="I53" s="348"/>
      <c r="J53" s="348"/>
      <c r="K53" s="348"/>
      <c r="L53" s="348"/>
      <c r="M53" s="348"/>
      <c r="N53" s="348"/>
      <c r="O53" s="348"/>
      <c r="P53" s="350"/>
    </row>
    <row r="54" spans="2:16" ht="37.5">
      <c r="B54" s="342">
        <v>4</v>
      </c>
      <c r="C54" s="343" t="s">
        <v>81</v>
      </c>
      <c r="D54" s="344">
        <v>613200</v>
      </c>
      <c r="E54" s="338">
        <f>SUM(E55:E59)</f>
        <v>4500</v>
      </c>
      <c r="F54" s="338"/>
      <c r="G54" s="339">
        <f>SUM(G55:G59)</f>
        <v>4500</v>
      </c>
      <c r="H54" s="339">
        <f>SUM(H55:H59)</f>
        <v>4500</v>
      </c>
      <c r="I54" s="338"/>
      <c r="J54" s="338"/>
      <c r="K54" s="338"/>
      <c r="L54" s="338"/>
      <c r="M54" s="338"/>
      <c r="N54" s="338"/>
      <c r="O54" s="338"/>
      <c r="P54" s="340"/>
    </row>
    <row r="55" spans="2:16" ht="20.25">
      <c r="B55" s="351" t="s">
        <v>240</v>
      </c>
      <c r="C55" s="352" t="s">
        <v>241</v>
      </c>
      <c r="D55" s="347">
        <v>613211</v>
      </c>
      <c r="E55" s="348">
        <v>1500</v>
      </c>
      <c r="F55" s="348"/>
      <c r="G55" s="348">
        <v>1500</v>
      </c>
      <c r="H55" s="348">
        <v>1500</v>
      </c>
      <c r="I55" s="348"/>
      <c r="J55" s="348"/>
      <c r="K55" s="348"/>
      <c r="L55" s="348"/>
      <c r="M55" s="348"/>
      <c r="N55" s="348"/>
      <c r="O55" s="348"/>
      <c r="P55" s="350"/>
    </row>
    <row r="56" spans="2:16" ht="20.25">
      <c r="B56" s="351" t="s">
        <v>242</v>
      </c>
      <c r="C56" s="352" t="s">
        <v>243</v>
      </c>
      <c r="D56" s="347">
        <v>613212</v>
      </c>
      <c r="E56" s="348">
        <v>1500</v>
      </c>
      <c r="F56" s="348"/>
      <c r="G56" s="348">
        <v>1500</v>
      </c>
      <c r="H56" s="348">
        <v>1500</v>
      </c>
      <c r="I56" s="348"/>
      <c r="J56" s="348"/>
      <c r="K56" s="348"/>
      <c r="L56" s="348"/>
      <c r="M56" s="348"/>
      <c r="N56" s="348"/>
      <c r="O56" s="348"/>
      <c r="P56" s="350"/>
    </row>
    <row r="57" spans="2:16" ht="20.25">
      <c r="B57" s="351" t="s">
        <v>244</v>
      </c>
      <c r="C57" s="352" t="s">
        <v>245</v>
      </c>
      <c r="D57" s="347">
        <v>613213</v>
      </c>
      <c r="E57" s="348">
        <v>1100</v>
      </c>
      <c r="F57" s="348"/>
      <c r="G57" s="348">
        <v>1100</v>
      </c>
      <c r="H57" s="348">
        <v>1100</v>
      </c>
      <c r="I57" s="348"/>
      <c r="J57" s="348"/>
      <c r="K57" s="348"/>
      <c r="L57" s="348"/>
      <c r="M57" s="348"/>
      <c r="N57" s="348"/>
      <c r="O57" s="348"/>
      <c r="P57" s="350"/>
    </row>
    <row r="58" spans="2:16" ht="20.25">
      <c r="B58" s="351" t="s">
        <v>246</v>
      </c>
      <c r="C58" s="352" t="s">
        <v>247</v>
      </c>
      <c r="D58" s="347">
        <v>613221</v>
      </c>
      <c r="E58" s="348">
        <v>200</v>
      </c>
      <c r="F58" s="348"/>
      <c r="G58" s="348">
        <v>200</v>
      </c>
      <c r="H58" s="348">
        <v>200</v>
      </c>
      <c r="I58" s="348"/>
      <c r="J58" s="348"/>
      <c r="K58" s="348"/>
      <c r="L58" s="348"/>
      <c r="M58" s="348"/>
      <c r="N58" s="348"/>
      <c r="O58" s="348"/>
      <c r="P58" s="350"/>
    </row>
    <row r="59" spans="2:16" ht="20.25">
      <c r="B59" s="351" t="s">
        <v>248</v>
      </c>
      <c r="C59" s="352" t="s">
        <v>249</v>
      </c>
      <c r="D59" s="347">
        <v>613222</v>
      </c>
      <c r="E59" s="348">
        <v>200</v>
      </c>
      <c r="F59" s="348"/>
      <c r="G59" s="348">
        <v>200</v>
      </c>
      <c r="H59" s="348">
        <v>200</v>
      </c>
      <c r="I59" s="348"/>
      <c r="J59" s="348"/>
      <c r="K59" s="348"/>
      <c r="L59" s="348"/>
      <c r="M59" s="348"/>
      <c r="N59" s="348"/>
      <c r="O59" s="348"/>
      <c r="P59" s="350"/>
    </row>
    <row r="60" spans="2:16" ht="20.25">
      <c r="B60" s="342">
        <v>5</v>
      </c>
      <c r="C60" s="343" t="s">
        <v>16</v>
      </c>
      <c r="D60" s="344">
        <v>613300</v>
      </c>
      <c r="E60" s="338">
        <f>SUM(E61:E64)</f>
        <v>1500</v>
      </c>
      <c r="F60" s="338"/>
      <c r="G60" s="339">
        <f>SUM(G61:G64)</f>
        <v>1500</v>
      </c>
      <c r="H60" s="339">
        <f>SUM(H61:H64)</f>
        <v>1500</v>
      </c>
      <c r="I60" s="338"/>
      <c r="J60" s="338"/>
      <c r="K60" s="338"/>
      <c r="L60" s="338"/>
      <c r="M60" s="338"/>
      <c r="N60" s="338"/>
      <c r="O60" s="338"/>
      <c r="P60" s="340"/>
    </row>
    <row r="61" spans="2:16" ht="20.25">
      <c r="B61" s="351" t="s">
        <v>250</v>
      </c>
      <c r="C61" s="352" t="s">
        <v>251</v>
      </c>
      <c r="D61" s="347">
        <v>613311</v>
      </c>
      <c r="E61" s="348">
        <v>1000</v>
      </c>
      <c r="F61" s="348"/>
      <c r="G61" s="348">
        <v>1000</v>
      </c>
      <c r="H61" s="348">
        <v>1000</v>
      </c>
      <c r="I61" s="348"/>
      <c r="J61" s="348"/>
      <c r="K61" s="348"/>
      <c r="L61" s="348"/>
      <c r="M61" s="348"/>
      <c r="N61" s="348"/>
      <c r="O61" s="348"/>
      <c r="P61" s="350"/>
    </row>
    <row r="62" spans="2:16" ht="20.25">
      <c r="B62" s="351" t="s">
        <v>252</v>
      </c>
      <c r="C62" s="352" t="s">
        <v>253</v>
      </c>
      <c r="D62" s="347">
        <v>613312</v>
      </c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50"/>
    </row>
    <row r="63" spans="2:16" ht="20.25">
      <c r="B63" s="351" t="s">
        <v>254</v>
      </c>
      <c r="C63" s="352" t="s">
        <v>255</v>
      </c>
      <c r="D63" s="347">
        <v>613321</v>
      </c>
      <c r="E63" s="348">
        <v>300</v>
      </c>
      <c r="F63" s="348"/>
      <c r="G63" s="348">
        <v>300</v>
      </c>
      <c r="H63" s="348">
        <v>300</v>
      </c>
      <c r="I63" s="348"/>
      <c r="J63" s="348"/>
      <c r="K63" s="348"/>
      <c r="L63" s="348"/>
      <c r="M63" s="348"/>
      <c r="N63" s="348"/>
      <c r="O63" s="348"/>
      <c r="P63" s="350"/>
    </row>
    <row r="64" spans="2:16" ht="20.25">
      <c r="B64" s="351" t="s">
        <v>256</v>
      </c>
      <c r="C64" s="352" t="s">
        <v>257</v>
      </c>
      <c r="D64" s="347">
        <v>613323</v>
      </c>
      <c r="E64" s="348">
        <v>200</v>
      </c>
      <c r="F64" s="348"/>
      <c r="G64" s="348">
        <v>200</v>
      </c>
      <c r="H64" s="348">
        <v>200</v>
      </c>
      <c r="I64" s="348"/>
      <c r="J64" s="348"/>
      <c r="K64" s="348"/>
      <c r="L64" s="348"/>
      <c r="M64" s="348"/>
      <c r="N64" s="348"/>
      <c r="O64" s="348"/>
      <c r="P64" s="350"/>
    </row>
    <row r="65" spans="2:16" ht="20.25">
      <c r="B65" s="342">
        <v>6</v>
      </c>
      <c r="C65" s="345" t="s">
        <v>40</v>
      </c>
      <c r="D65" s="344">
        <v>613400</v>
      </c>
      <c r="E65" s="338">
        <f>SUM(E66:E72)</f>
        <v>2000</v>
      </c>
      <c r="F65" s="338"/>
      <c r="G65" s="339">
        <f>SUM(G66:G72)</f>
        <v>2000</v>
      </c>
      <c r="H65" s="339">
        <f>SUM(H66:H72)</f>
        <v>2000</v>
      </c>
      <c r="I65" s="338"/>
      <c r="J65" s="338"/>
      <c r="K65" s="338"/>
      <c r="L65" s="338"/>
      <c r="M65" s="338"/>
      <c r="N65" s="338"/>
      <c r="O65" s="338"/>
      <c r="P65" s="340"/>
    </row>
    <row r="66" spans="2:16" ht="20.25">
      <c r="B66" s="351" t="s">
        <v>258</v>
      </c>
      <c r="C66" s="346" t="s">
        <v>259</v>
      </c>
      <c r="D66" s="347">
        <v>613411</v>
      </c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50"/>
    </row>
    <row r="67" spans="2:16" ht="20.25">
      <c r="B67" s="351" t="s">
        <v>252</v>
      </c>
      <c r="C67" s="346" t="s">
        <v>260</v>
      </c>
      <c r="D67" s="347">
        <v>613412</v>
      </c>
      <c r="E67" s="348">
        <v>500</v>
      </c>
      <c r="F67" s="348"/>
      <c r="G67" s="348">
        <v>500</v>
      </c>
      <c r="H67" s="348">
        <v>500</v>
      </c>
      <c r="I67" s="348"/>
      <c r="J67" s="348"/>
      <c r="K67" s="348"/>
      <c r="L67" s="348"/>
      <c r="M67" s="348"/>
      <c r="N67" s="348"/>
      <c r="O67" s="348"/>
      <c r="P67" s="350"/>
    </row>
    <row r="68" spans="2:16" ht="20.25">
      <c r="B68" s="351" t="s">
        <v>254</v>
      </c>
      <c r="C68" s="346" t="s">
        <v>261</v>
      </c>
      <c r="D68" s="347">
        <v>613416</v>
      </c>
      <c r="E68" s="348">
        <v>300</v>
      </c>
      <c r="F68" s="348"/>
      <c r="G68" s="348">
        <v>300</v>
      </c>
      <c r="H68" s="348">
        <v>300</v>
      </c>
      <c r="I68" s="348"/>
      <c r="J68" s="348"/>
      <c r="K68" s="348"/>
      <c r="L68" s="348"/>
      <c r="M68" s="348"/>
      <c r="N68" s="348"/>
      <c r="O68" s="348"/>
      <c r="P68" s="350"/>
    </row>
    <row r="69" spans="2:16" ht="20.25">
      <c r="B69" s="351" t="s">
        <v>256</v>
      </c>
      <c r="C69" s="346" t="s">
        <v>262</v>
      </c>
      <c r="D69" s="347">
        <v>613417</v>
      </c>
      <c r="E69" s="348">
        <v>1000</v>
      </c>
      <c r="F69" s="348"/>
      <c r="G69" s="348">
        <v>1000</v>
      </c>
      <c r="H69" s="348">
        <v>1000</v>
      </c>
      <c r="I69" s="348"/>
      <c r="J69" s="348"/>
      <c r="K69" s="348"/>
      <c r="L69" s="348"/>
      <c r="M69" s="348"/>
      <c r="N69" s="348"/>
      <c r="O69" s="348"/>
      <c r="P69" s="350"/>
    </row>
    <row r="70" spans="2:16" ht="20.25">
      <c r="B70" s="351" t="s">
        <v>263</v>
      </c>
      <c r="C70" s="346" t="s">
        <v>264</v>
      </c>
      <c r="D70" s="347">
        <v>613418</v>
      </c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50"/>
    </row>
    <row r="71" spans="2:16" ht="20.25">
      <c r="B71" s="351" t="s">
        <v>265</v>
      </c>
      <c r="C71" s="346" t="s">
        <v>266</v>
      </c>
      <c r="D71" s="347">
        <v>613419</v>
      </c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50"/>
    </row>
    <row r="72" spans="2:16" ht="20.25">
      <c r="B72" s="351" t="s">
        <v>267</v>
      </c>
      <c r="C72" s="346" t="s">
        <v>268</v>
      </c>
      <c r="D72" s="347">
        <v>613484</v>
      </c>
      <c r="E72" s="348">
        <v>200</v>
      </c>
      <c r="F72" s="348"/>
      <c r="G72" s="348">
        <v>200</v>
      </c>
      <c r="H72" s="348">
        <v>200</v>
      </c>
      <c r="I72" s="348"/>
      <c r="J72" s="348"/>
      <c r="K72" s="348"/>
      <c r="L72" s="348"/>
      <c r="M72" s="348"/>
      <c r="N72" s="348"/>
      <c r="O72" s="348"/>
      <c r="P72" s="350"/>
    </row>
    <row r="73" spans="2:16" ht="20.25">
      <c r="B73" s="342">
        <v>7</v>
      </c>
      <c r="C73" s="343" t="s">
        <v>41</v>
      </c>
      <c r="D73" s="344">
        <v>613500</v>
      </c>
      <c r="E73" s="338">
        <f>SUM(E75:E79)</f>
        <v>2000</v>
      </c>
      <c r="F73" s="338"/>
      <c r="G73" s="339">
        <f>SUM(G74:G79)</f>
        <v>2000</v>
      </c>
      <c r="H73" s="339">
        <f>SUM(H74:H79)</f>
        <v>2000</v>
      </c>
      <c r="I73" s="338"/>
      <c r="J73" s="338"/>
      <c r="K73" s="338"/>
      <c r="L73" s="338"/>
      <c r="M73" s="338"/>
      <c r="N73" s="338"/>
      <c r="O73" s="338"/>
      <c r="P73" s="340"/>
    </row>
    <row r="74" spans="2:16" ht="20.25">
      <c r="B74" s="351" t="s">
        <v>269</v>
      </c>
      <c r="C74" s="352" t="s">
        <v>270</v>
      </c>
      <c r="D74" s="347">
        <v>613511</v>
      </c>
      <c r="E74" s="348"/>
      <c r="F74" s="348"/>
      <c r="G74" s="349"/>
      <c r="H74" s="349"/>
      <c r="I74" s="348"/>
      <c r="J74" s="348"/>
      <c r="K74" s="348"/>
      <c r="L74" s="348"/>
      <c r="M74" s="348"/>
      <c r="N74" s="348"/>
      <c r="O74" s="348"/>
      <c r="P74" s="350"/>
    </row>
    <row r="75" spans="2:16" ht="20.25">
      <c r="B75" s="351" t="s">
        <v>271</v>
      </c>
      <c r="C75" s="352" t="s">
        <v>272</v>
      </c>
      <c r="D75" s="347">
        <v>613512</v>
      </c>
      <c r="E75" s="348">
        <v>2000</v>
      </c>
      <c r="F75" s="348"/>
      <c r="G75" s="349">
        <v>2000</v>
      </c>
      <c r="H75" s="349">
        <v>2000</v>
      </c>
      <c r="I75" s="348"/>
      <c r="J75" s="348"/>
      <c r="K75" s="348"/>
      <c r="L75" s="348"/>
      <c r="M75" s="348"/>
      <c r="N75" s="348"/>
      <c r="O75" s="348"/>
      <c r="P75" s="350"/>
    </row>
    <row r="76" spans="2:16" ht="20.25">
      <c r="B76" s="351" t="s">
        <v>273</v>
      </c>
      <c r="C76" s="352" t="s">
        <v>274</v>
      </c>
      <c r="D76" s="347">
        <v>613513</v>
      </c>
      <c r="E76" s="348"/>
      <c r="F76" s="348"/>
      <c r="G76" s="349"/>
      <c r="H76" s="349"/>
      <c r="I76" s="348"/>
      <c r="J76" s="348"/>
      <c r="K76" s="348"/>
      <c r="L76" s="348"/>
      <c r="M76" s="348"/>
      <c r="N76" s="348"/>
      <c r="O76" s="348"/>
      <c r="P76" s="350"/>
    </row>
    <row r="77" spans="2:16" ht="20.25">
      <c r="B77" s="351" t="s">
        <v>275</v>
      </c>
      <c r="C77" s="352" t="s">
        <v>276</v>
      </c>
      <c r="D77" s="347">
        <v>613521</v>
      </c>
      <c r="E77" s="348"/>
      <c r="F77" s="348"/>
      <c r="G77" s="349"/>
      <c r="H77" s="349"/>
      <c r="I77" s="348"/>
      <c r="J77" s="348"/>
      <c r="K77" s="348"/>
      <c r="L77" s="348"/>
      <c r="M77" s="348"/>
      <c r="N77" s="348"/>
      <c r="O77" s="348"/>
      <c r="P77" s="350"/>
    </row>
    <row r="78" spans="2:16" ht="20.25">
      <c r="B78" s="351" t="s">
        <v>277</v>
      </c>
      <c r="C78" s="352" t="s">
        <v>278</v>
      </c>
      <c r="D78" s="347">
        <v>613523</v>
      </c>
      <c r="E78" s="348"/>
      <c r="F78" s="348"/>
      <c r="G78" s="349"/>
      <c r="H78" s="349"/>
      <c r="I78" s="348"/>
      <c r="J78" s="348"/>
      <c r="K78" s="348"/>
      <c r="L78" s="348"/>
      <c r="M78" s="348"/>
      <c r="N78" s="348"/>
      <c r="O78" s="348"/>
      <c r="P78" s="350"/>
    </row>
    <row r="79" spans="2:16" ht="20.25">
      <c r="B79" s="351" t="s">
        <v>279</v>
      </c>
      <c r="C79" s="352" t="s">
        <v>280</v>
      </c>
      <c r="D79" s="347">
        <v>613524</v>
      </c>
      <c r="E79" s="348"/>
      <c r="F79" s="348"/>
      <c r="G79" s="349"/>
      <c r="H79" s="349"/>
      <c r="I79" s="348"/>
      <c r="J79" s="348"/>
      <c r="K79" s="348"/>
      <c r="L79" s="348"/>
      <c r="M79" s="348"/>
      <c r="N79" s="348"/>
      <c r="O79" s="348"/>
      <c r="P79" s="350"/>
    </row>
    <row r="80" spans="2:16" ht="20.25">
      <c r="B80" s="342">
        <v>8</v>
      </c>
      <c r="C80" s="345" t="s">
        <v>101</v>
      </c>
      <c r="D80" s="344">
        <v>613600</v>
      </c>
      <c r="E80" s="338">
        <f>SUM(E81)</f>
        <v>6300</v>
      </c>
      <c r="F80" s="338"/>
      <c r="G80" s="339">
        <f>SUM(G81)</f>
        <v>6300</v>
      </c>
      <c r="H80" s="339">
        <f>SUM(H81)</f>
        <v>6300</v>
      </c>
      <c r="I80" s="338"/>
      <c r="J80" s="338"/>
      <c r="K80" s="338"/>
      <c r="L80" s="338"/>
      <c r="M80" s="338"/>
      <c r="N80" s="338"/>
      <c r="O80" s="338"/>
      <c r="P80" s="340"/>
    </row>
    <row r="81" spans="2:16" ht="20.25">
      <c r="B81" s="351" t="s">
        <v>281</v>
      </c>
      <c r="C81" s="346" t="s">
        <v>282</v>
      </c>
      <c r="D81" s="347">
        <v>613611</v>
      </c>
      <c r="E81" s="348">
        <v>6300</v>
      </c>
      <c r="F81" s="348"/>
      <c r="G81" s="349">
        <v>6300</v>
      </c>
      <c r="H81" s="349">
        <v>6300</v>
      </c>
      <c r="I81" s="348"/>
      <c r="J81" s="348"/>
      <c r="K81" s="348"/>
      <c r="L81" s="348"/>
      <c r="M81" s="348"/>
      <c r="N81" s="348"/>
      <c r="O81" s="348"/>
      <c r="P81" s="350"/>
    </row>
    <row r="82" spans="2:16" ht="20.25">
      <c r="B82" s="342">
        <v>9</v>
      </c>
      <c r="C82" s="345" t="s">
        <v>18</v>
      </c>
      <c r="D82" s="344">
        <v>613700</v>
      </c>
      <c r="E82" s="338">
        <f>SUM(E83:E89)</f>
        <v>3000</v>
      </c>
      <c r="F82" s="338"/>
      <c r="G82" s="339">
        <f>SUM(G83:G89)</f>
        <v>3000</v>
      </c>
      <c r="H82" s="339">
        <f>SUM(H83:H89)</f>
        <v>3000</v>
      </c>
      <c r="I82" s="338"/>
      <c r="J82" s="338"/>
      <c r="K82" s="338"/>
      <c r="L82" s="338"/>
      <c r="M82" s="338"/>
      <c r="N82" s="338"/>
      <c r="O82" s="338"/>
      <c r="P82" s="177"/>
    </row>
    <row r="83" spans="2:16" ht="20.25">
      <c r="B83" s="351" t="s">
        <v>283</v>
      </c>
      <c r="C83" s="346" t="s">
        <v>284</v>
      </c>
      <c r="D83" s="347">
        <v>613711</v>
      </c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50"/>
    </row>
    <row r="84" spans="2:16" ht="20.25">
      <c r="B84" s="351" t="s">
        <v>285</v>
      </c>
      <c r="C84" s="346" t="s">
        <v>286</v>
      </c>
      <c r="D84" s="347">
        <v>613712</v>
      </c>
      <c r="E84" s="348">
        <v>300</v>
      </c>
      <c r="F84" s="348"/>
      <c r="G84" s="348">
        <v>300</v>
      </c>
      <c r="H84" s="348">
        <v>300</v>
      </c>
      <c r="I84" s="348"/>
      <c r="J84" s="348"/>
      <c r="K84" s="348"/>
      <c r="L84" s="348"/>
      <c r="M84" s="348"/>
      <c r="N84" s="348"/>
      <c r="O84" s="348"/>
      <c r="P84" s="350"/>
    </row>
    <row r="85" spans="2:16" ht="20.25">
      <c r="B85" s="351" t="s">
        <v>287</v>
      </c>
      <c r="C85" s="346" t="s">
        <v>288</v>
      </c>
      <c r="D85" s="347">
        <v>613713</v>
      </c>
      <c r="E85" s="348">
        <v>1000</v>
      </c>
      <c r="F85" s="348"/>
      <c r="G85" s="348">
        <v>1000</v>
      </c>
      <c r="H85" s="348">
        <v>1000</v>
      </c>
      <c r="I85" s="348"/>
      <c r="J85" s="348"/>
      <c r="K85" s="348"/>
      <c r="L85" s="348"/>
      <c r="M85" s="348"/>
      <c r="N85" s="348"/>
      <c r="O85" s="348"/>
      <c r="P85" s="350"/>
    </row>
    <row r="86" spans="2:16" ht="20.25">
      <c r="B86" s="351" t="s">
        <v>289</v>
      </c>
      <c r="C86" s="346" t="s">
        <v>292</v>
      </c>
      <c r="D86" s="347">
        <v>613722</v>
      </c>
      <c r="E86" s="348">
        <v>500</v>
      </c>
      <c r="F86" s="348"/>
      <c r="G86" s="348">
        <v>500</v>
      </c>
      <c r="H86" s="348">
        <v>500</v>
      </c>
      <c r="I86" s="348"/>
      <c r="J86" s="348"/>
      <c r="K86" s="348"/>
      <c r="L86" s="348"/>
      <c r="M86" s="348"/>
      <c r="N86" s="348"/>
      <c r="O86" s="348"/>
      <c r="P86" s="350"/>
    </row>
    <row r="87" spans="2:16" ht="20.25">
      <c r="B87" s="351" t="s">
        <v>291</v>
      </c>
      <c r="C87" s="346" t="s">
        <v>290</v>
      </c>
      <c r="D87" s="347">
        <v>613723</v>
      </c>
      <c r="E87" s="348">
        <v>1000</v>
      </c>
      <c r="F87" s="348"/>
      <c r="G87" s="348">
        <v>1000</v>
      </c>
      <c r="H87" s="348">
        <v>1000</v>
      </c>
      <c r="I87" s="348"/>
      <c r="J87" s="348"/>
      <c r="K87" s="348"/>
      <c r="L87" s="348"/>
      <c r="M87" s="348"/>
      <c r="N87" s="348"/>
      <c r="O87" s="348"/>
      <c r="P87" s="350"/>
    </row>
    <row r="88" spans="2:16" ht="20.25">
      <c r="B88" s="351" t="s">
        <v>293</v>
      </c>
      <c r="C88" s="346" t="s">
        <v>294</v>
      </c>
      <c r="D88" s="347">
        <v>613726</v>
      </c>
      <c r="E88" s="348">
        <v>200</v>
      </c>
      <c r="F88" s="348"/>
      <c r="G88" s="348">
        <v>200</v>
      </c>
      <c r="H88" s="348">
        <v>200</v>
      </c>
      <c r="I88" s="348"/>
      <c r="J88" s="348"/>
      <c r="K88" s="348"/>
      <c r="L88" s="348"/>
      <c r="M88" s="348"/>
      <c r="N88" s="348"/>
      <c r="O88" s="348"/>
      <c r="P88" s="350"/>
    </row>
    <row r="89" spans="2:16" ht="20.25">
      <c r="B89" s="351" t="s">
        <v>295</v>
      </c>
      <c r="C89" s="346" t="s">
        <v>296</v>
      </c>
      <c r="D89" s="347">
        <v>613728</v>
      </c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50"/>
    </row>
    <row r="90" spans="2:16" ht="37.5">
      <c r="B90" s="342">
        <v>10</v>
      </c>
      <c r="C90" s="343" t="s">
        <v>83</v>
      </c>
      <c r="D90" s="344">
        <v>613800</v>
      </c>
      <c r="E90" s="338">
        <f>SUM(E91:E94)</f>
        <v>2000</v>
      </c>
      <c r="F90" s="338"/>
      <c r="G90" s="339">
        <f>SUM(G92:G94)</f>
        <v>2000</v>
      </c>
      <c r="H90" s="339">
        <f>SUM(H92:H94)</f>
        <v>2000</v>
      </c>
      <c r="I90" s="338"/>
      <c r="J90" s="338"/>
      <c r="K90" s="338"/>
      <c r="L90" s="338"/>
      <c r="M90" s="338"/>
      <c r="N90" s="338"/>
      <c r="O90" s="338"/>
      <c r="P90" s="340"/>
    </row>
    <row r="91" spans="2:16" ht="20.25">
      <c r="B91" s="351" t="s">
        <v>297</v>
      </c>
      <c r="C91" s="352" t="s">
        <v>298</v>
      </c>
      <c r="D91" s="347">
        <v>613811</v>
      </c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50"/>
    </row>
    <row r="92" spans="2:16" ht="20.25">
      <c r="B92" s="351" t="s">
        <v>299</v>
      </c>
      <c r="C92" s="352" t="s">
        <v>300</v>
      </c>
      <c r="D92" s="347">
        <v>613813</v>
      </c>
      <c r="E92" s="348">
        <v>1800</v>
      </c>
      <c r="F92" s="348"/>
      <c r="G92" s="348">
        <v>1800</v>
      </c>
      <c r="H92" s="348">
        <v>1800</v>
      </c>
      <c r="I92" s="348"/>
      <c r="J92" s="348"/>
      <c r="K92" s="348"/>
      <c r="L92" s="348"/>
      <c r="M92" s="348"/>
      <c r="N92" s="348"/>
      <c r="O92" s="348"/>
      <c r="P92" s="350"/>
    </row>
    <row r="93" spans="2:16" ht="20.25">
      <c r="B93" s="351" t="s">
        <v>301</v>
      </c>
      <c r="C93" s="352" t="s">
        <v>302</v>
      </c>
      <c r="D93" s="347">
        <v>613815</v>
      </c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50"/>
    </row>
    <row r="94" spans="2:16" ht="20.25">
      <c r="B94" s="351" t="s">
        <v>303</v>
      </c>
      <c r="C94" s="352" t="s">
        <v>304</v>
      </c>
      <c r="D94" s="347">
        <v>613821</v>
      </c>
      <c r="E94" s="348">
        <v>200</v>
      </c>
      <c r="F94" s="348"/>
      <c r="G94" s="348">
        <v>200</v>
      </c>
      <c r="H94" s="348">
        <v>200</v>
      </c>
      <c r="I94" s="348"/>
      <c r="J94" s="348"/>
      <c r="K94" s="348"/>
      <c r="L94" s="348"/>
      <c r="M94" s="348"/>
      <c r="N94" s="348"/>
      <c r="O94" s="348"/>
      <c r="P94" s="350"/>
    </row>
    <row r="95" spans="2:16" ht="20.25">
      <c r="B95" s="342">
        <v>11</v>
      </c>
      <c r="C95" s="343" t="s">
        <v>20</v>
      </c>
      <c r="D95" s="344">
        <v>613900</v>
      </c>
      <c r="E95" s="338">
        <f>SUM(E96:E119)</f>
        <v>30200</v>
      </c>
      <c r="F95" s="338"/>
      <c r="G95" s="339">
        <f>SUM(G96:G119)</f>
        <v>30200</v>
      </c>
      <c r="H95" s="339">
        <f>SUM(H96:H119)</f>
        <v>30200</v>
      </c>
      <c r="I95" s="338"/>
      <c r="J95" s="338"/>
      <c r="K95" s="338"/>
      <c r="L95" s="338"/>
      <c r="M95" s="338"/>
      <c r="N95" s="338"/>
      <c r="O95" s="338"/>
      <c r="P95" s="340"/>
    </row>
    <row r="96" spans="2:16" ht="20.25">
      <c r="B96" s="357" t="s">
        <v>305</v>
      </c>
      <c r="C96" s="353" t="s">
        <v>306</v>
      </c>
      <c r="D96" s="354">
        <v>613912</v>
      </c>
      <c r="E96" s="355">
        <v>1000</v>
      </c>
      <c r="F96" s="355"/>
      <c r="G96" s="355">
        <v>1000</v>
      </c>
      <c r="H96" s="355">
        <v>1000</v>
      </c>
      <c r="I96" s="355"/>
      <c r="J96" s="355"/>
      <c r="K96" s="355"/>
      <c r="L96" s="355"/>
      <c r="M96" s="355"/>
      <c r="N96" s="355"/>
      <c r="O96" s="355"/>
      <c r="P96" s="356"/>
    </row>
    <row r="97" spans="2:16" ht="20.25">
      <c r="B97" s="357" t="s">
        <v>307</v>
      </c>
      <c r="C97" s="353" t="s">
        <v>308</v>
      </c>
      <c r="D97" s="354">
        <v>613913</v>
      </c>
      <c r="E97" s="355">
        <v>2000</v>
      </c>
      <c r="F97" s="355"/>
      <c r="G97" s="355">
        <v>2000</v>
      </c>
      <c r="H97" s="355">
        <v>2000</v>
      </c>
      <c r="I97" s="355"/>
      <c r="J97" s="355"/>
      <c r="K97" s="355"/>
      <c r="L97" s="355"/>
      <c r="M97" s="355"/>
      <c r="N97" s="355"/>
      <c r="O97" s="355"/>
      <c r="P97" s="356"/>
    </row>
    <row r="98" spans="2:16" ht="20.25">
      <c r="B98" s="357" t="s">
        <v>309</v>
      </c>
      <c r="C98" s="353" t="s">
        <v>310</v>
      </c>
      <c r="D98" s="354">
        <v>613914</v>
      </c>
      <c r="E98" s="355">
        <v>2000</v>
      </c>
      <c r="F98" s="355"/>
      <c r="G98" s="355">
        <v>2000</v>
      </c>
      <c r="H98" s="355">
        <v>2000</v>
      </c>
      <c r="I98" s="355"/>
      <c r="J98" s="355"/>
      <c r="K98" s="355"/>
      <c r="L98" s="355"/>
      <c r="M98" s="355"/>
      <c r="N98" s="355"/>
      <c r="O98" s="355"/>
      <c r="P98" s="356"/>
    </row>
    <row r="99" spans="2:16" ht="20.25">
      <c r="B99" s="357" t="s">
        <v>311</v>
      </c>
      <c r="C99" s="353" t="s">
        <v>312</v>
      </c>
      <c r="D99" s="354">
        <v>613921</v>
      </c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6"/>
    </row>
    <row r="100" spans="2:16" ht="20.25">
      <c r="B100" s="357" t="s">
        <v>313</v>
      </c>
      <c r="C100" s="353" t="s">
        <v>314</v>
      </c>
      <c r="D100" s="354">
        <v>613933</v>
      </c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6"/>
    </row>
    <row r="101" spans="2:16" ht="20.25">
      <c r="B101" s="357" t="s">
        <v>315</v>
      </c>
      <c r="C101" s="353" t="s">
        <v>316</v>
      </c>
      <c r="D101" s="354">
        <v>613934</v>
      </c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6"/>
    </row>
    <row r="102" spans="2:16" ht="20.25">
      <c r="B102" s="357" t="s">
        <v>317</v>
      </c>
      <c r="C102" s="353" t="s">
        <v>318</v>
      </c>
      <c r="D102" s="354">
        <v>613936</v>
      </c>
      <c r="E102" s="355">
        <v>4500</v>
      </c>
      <c r="F102" s="355"/>
      <c r="G102" s="355">
        <v>4500</v>
      </c>
      <c r="H102" s="355">
        <v>4500</v>
      </c>
      <c r="I102" s="355"/>
      <c r="J102" s="355"/>
      <c r="K102" s="355"/>
      <c r="L102" s="355"/>
      <c r="M102" s="355"/>
      <c r="N102" s="355"/>
      <c r="O102" s="355"/>
      <c r="P102" s="356"/>
    </row>
    <row r="103" spans="2:16" ht="20.25">
      <c r="B103" s="357" t="s">
        <v>319</v>
      </c>
      <c r="C103" s="353" t="s">
        <v>320</v>
      </c>
      <c r="D103" s="354">
        <v>613951</v>
      </c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6"/>
    </row>
    <row r="104" spans="2:16" ht="20.25">
      <c r="B104" s="357" t="s">
        <v>321</v>
      </c>
      <c r="C104" s="353" t="s">
        <v>322</v>
      </c>
      <c r="D104" s="354">
        <v>613955</v>
      </c>
      <c r="E104" s="355">
        <v>2000</v>
      </c>
      <c r="F104" s="355"/>
      <c r="G104" s="355">
        <v>2000</v>
      </c>
      <c r="H104" s="355">
        <v>2000</v>
      </c>
      <c r="I104" s="355"/>
      <c r="J104" s="355"/>
      <c r="K104" s="355"/>
      <c r="L104" s="355"/>
      <c r="M104" s="355"/>
      <c r="N104" s="355"/>
      <c r="O104" s="355"/>
      <c r="P104" s="356"/>
    </row>
    <row r="105" spans="2:16" ht="20.25">
      <c r="B105" s="357" t="s">
        <v>323</v>
      </c>
      <c r="C105" s="353" t="s">
        <v>324</v>
      </c>
      <c r="D105" s="354">
        <v>613956</v>
      </c>
      <c r="E105" s="355">
        <v>1000</v>
      </c>
      <c r="F105" s="355"/>
      <c r="G105" s="355">
        <v>1000</v>
      </c>
      <c r="H105" s="355">
        <v>1000</v>
      </c>
      <c r="I105" s="355"/>
      <c r="J105" s="355"/>
      <c r="K105" s="355"/>
      <c r="L105" s="355"/>
      <c r="M105" s="355"/>
      <c r="N105" s="355"/>
      <c r="O105" s="355"/>
      <c r="P105" s="356"/>
    </row>
    <row r="106" spans="2:16" ht="20.25">
      <c r="B106" s="357" t="s">
        <v>325</v>
      </c>
      <c r="C106" s="353" t="s">
        <v>326</v>
      </c>
      <c r="D106" s="354">
        <v>613957</v>
      </c>
      <c r="E106" s="355">
        <v>200</v>
      </c>
      <c r="F106" s="355"/>
      <c r="G106" s="355">
        <v>200</v>
      </c>
      <c r="H106" s="355">
        <v>200</v>
      </c>
      <c r="I106" s="355"/>
      <c r="J106" s="355"/>
      <c r="K106" s="355"/>
      <c r="L106" s="355"/>
      <c r="M106" s="355"/>
      <c r="N106" s="355"/>
      <c r="O106" s="355"/>
      <c r="P106" s="356"/>
    </row>
    <row r="107" spans="2:16" ht="20.25">
      <c r="B107" s="357" t="s">
        <v>327</v>
      </c>
      <c r="C107" s="353" t="s">
        <v>328</v>
      </c>
      <c r="D107" s="354">
        <v>613958</v>
      </c>
      <c r="E107" s="355">
        <v>1000</v>
      </c>
      <c r="F107" s="355"/>
      <c r="G107" s="355">
        <v>1000</v>
      </c>
      <c r="H107" s="355">
        <v>1000</v>
      </c>
      <c r="I107" s="355"/>
      <c r="J107" s="355"/>
      <c r="K107" s="355"/>
      <c r="L107" s="355"/>
      <c r="M107" s="355"/>
      <c r="N107" s="355"/>
      <c r="O107" s="355"/>
      <c r="P107" s="356"/>
    </row>
    <row r="108" spans="2:16" ht="20.25">
      <c r="B108" s="357" t="s">
        <v>329</v>
      </c>
      <c r="C108" s="353" t="s">
        <v>330</v>
      </c>
      <c r="D108" s="354">
        <v>613971</v>
      </c>
      <c r="E108" s="355">
        <v>6000</v>
      </c>
      <c r="F108" s="355"/>
      <c r="G108" s="355">
        <v>6000</v>
      </c>
      <c r="H108" s="355">
        <v>6000</v>
      </c>
      <c r="I108" s="355"/>
      <c r="J108" s="355"/>
      <c r="K108" s="355"/>
      <c r="L108" s="355"/>
      <c r="M108" s="355"/>
      <c r="N108" s="355"/>
      <c r="O108" s="355"/>
      <c r="P108" s="356"/>
    </row>
    <row r="109" spans="2:16" ht="20.25">
      <c r="B109" s="357" t="s">
        <v>331</v>
      </c>
      <c r="C109" s="353" t="s">
        <v>332</v>
      </c>
      <c r="D109" s="354">
        <v>613972</v>
      </c>
      <c r="E109" s="355">
        <v>7000</v>
      </c>
      <c r="F109" s="355"/>
      <c r="G109" s="355">
        <v>7000</v>
      </c>
      <c r="H109" s="355">
        <v>7000</v>
      </c>
      <c r="I109" s="355"/>
      <c r="J109" s="355"/>
      <c r="K109" s="355"/>
      <c r="L109" s="355"/>
      <c r="M109" s="355"/>
      <c r="N109" s="355"/>
      <c r="O109" s="355"/>
      <c r="P109" s="356"/>
    </row>
    <row r="110" spans="2:16" ht="20.25">
      <c r="B110" s="357" t="s">
        <v>333</v>
      </c>
      <c r="C110" s="353" t="s">
        <v>334</v>
      </c>
      <c r="D110" s="354">
        <v>613975</v>
      </c>
      <c r="E110" s="355"/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6"/>
    </row>
    <row r="111" spans="2:16" ht="20.25">
      <c r="B111" s="357" t="s">
        <v>335</v>
      </c>
      <c r="C111" s="353" t="s">
        <v>336</v>
      </c>
      <c r="D111" s="354">
        <v>613981</v>
      </c>
      <c r="E111" s="355">
        <v>1000</v>
      </c>
      <c r="F111" s="355"/>
      <c r="G111" s="355">
        <v>1000</v>
      </c>
      <c r="H111" s="355">
        <v>1000</v>
      </c>
      <c r="I111" s="355"/>
      <c r="J111" s="355"/>
      <c r="K111" s="355"/>
      <c r="L111" s="355"/>
      <c r="M111" s="355"/>
      <c r="N111" s="355"/>
      <c r="O111" s="355"/>
      <c r="P111" s="356"/>
    </row>
    <row r="112" spans="2:16" ht="20.25">
      <c r="B112" s="357" t="s">
        <v>337</v>
      </c>
      <c r="C112" s="353" t="s">
        <v>338</v>
      </c>
      <c r="D112" s="354">
        <v>613982</v>
      </c>
      <c r="E112" s="355">
        <v>1000</v>
      </c>
      <c r="F112" s="355"/>
      <c r="G112" s="355">
        <v>1000</v>
      </c>
      <c r="H112" s="355">
        <v>1000</v>
      </c>
      <c r="I112" s="355"/>
      <c r="J112" s="355"/>
      <c r="K112" s="355"/>
      <c r="L112" s="355"/>
      <c r="M112" s="355"/>
      <c r="N112" s="355"/>
      <c r="O112" s="355"/>
      <c r="P112" s="356"/>
    </row>
    <row r="113" spans="2:16" ht="20.25">
      <c r="B113" s="357" t="s">
        <v>339</v>
      </c>
      <c r="C113" s="353" t="s">
        <v>340</v>
      </c>
      <c r="D113" s="354">
        <v>613983</v>
      </c>
      <c r="E113" s="355">
        <v>200</v>
      </c>
      <c r="F113" s="355"/>
      <c r="G113" s="355">
        <v>200</v>
      </c>
      <c r="H113" s="355">
        <v>200</v>
      </c>
      <c r="I113" s="355"/>
      <c r="J113" s="355"/>
      <c r="K113" s="355"/>
      <c r="L113" s="355"/>
      <c r="M113" s="355"/>
      <c r="N113" s="355"/>
      <c r="O113" s="355"/>
      <c r="P113" s="356"/>
    </row>
    <row r="114" spans="2:16" ht="20.25">
      <c r="B114" s="357" t="s">
        <v>341</v>
      </c>
      <c r="C114" s="353" t="s">
        <v>340</v>
      </c>
      <c r="D114" s="354">
        <v>613984</v>
      </c>
      <c r="E114" s="355">
        <v>200</v>
      </c>
      <c r="F114" s="355"/>
      <c r="G114" s="355">
        <v>200</v>
      </c>
      <c r="H114" s="355">
        <v>200</v>
      </c>
      <c r="I114" s="355"/>
      <c r="J114" s="355"/>
      <c r="K114" s="355"/>
      <c r="L114" s="355"/>
      <c r="M114" s="355"/>
      <c r="N114" s="355"/>
      <c r="O114" s="355"/>
      <c r="P114" s="356"/>
    </row>
    <row r="115" spans="2:16" ht="20.25">
      <c r="B115" s="357" t="s">
        <v>342</v>
      </c>
      <c r="C115" s="353" t="s">
        <v>343</v>
      </c>
      <c r="D115" s="354">
        <v>613985</v>
      </c>
      <c r="E115" s="355">
        <v>500</v>
      </c>
      <c r="F115" s="355"/>
      <c r="G115" s="355">
        <v>500</v>
      </c>
      <c r="H115" s="355">
        <v>500</v>
      </c>
      <c r="I115" s="355"/>
      <c r="J115" s="355"/>
      <c r="K115" s="355"/>
      <c r="L115" s="355"/>
      <c r="M115" s="355"/>
      <c r="N115" s="355"/>
      <c r="O115" s="355"/>
      <c r="P115" s="356"/>
    </row>
    <row r="116" spans="2:16" ht="20.25">
      <c r="B116" s="357" t="s">
        <v>344</v>
      </c>
      <c r="C116" s="353" t="s">
        <v>345</v>
      </c>
      <c r="D116" s="354">
        <v>613986</v>
      </c>
      <c r="E116" s="355">
        <v>600</v>
      </c>
      <c r="F116" s="355"/>
      <c r="G116" s="355">
        <v>600</v>
      </c>
      <c r="H116" s="355">
        <v>600</v>
      </c>
      <c r="I116" s="355"/>
      <c r="J116" s="355"/>
      <c r="K116" s="355"/>
      <c r="L116" s="355"/>
      <c r="M116" s="355"/>
      <c r="N116" s="355"/>
      <c r="O116" s="355"/>
      <c r="P116" s="356"/>
    </row>
    <row r="117" spans="2:16" ht="20.25">
      <c r="B117" s="357" t="s">
        <v>346</v>
      </c>
      <c r="C117" s="353" t="s">
        <v>347</v>
      </c>
      <c r="D117" s="354">
        <v>613987</v>
      </c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56"/>
    </row>
    <row r="118" spans="2:16" ht="20.25">
      <c r="B118" s="357" t="s">
        <v>348</v>
      </c>
      <c r="C118" s="353" t="s">
        <v>340</v>
      </c>
      <c r="D118" s="354">
        <v>613988</v>
      </c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6"/>
    </row>
    <row r="119" spans="2:16" ht="20.25">
      <c r="B119" s="357" t="s">
        <v>349</v>
      </c>
      <c r="C119" s="353" t="s">
        <v>350</v>
      </c>
      <c r="D119" s="354">
        <v>613991</v>
      </c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6"/>
    </row>
    <row r="120" spans="2:17" s="146" customFormat="1" ht="65.25" customHeight="1" thickBot="1">
      <c r="B120" s="157" t="s">
        <v>21</v>
      </c>
      <c r="C120" s="153" t="s">
        <v>103</v>
      </c>
      <c r="D120" s="202">
        <v>614000</v>
      </c>
      <c r="E120" s="179">
        <f>E121+E124+E126+E135+E138+E140</f>
        <v>0</v>
      </c>
      <c r="F120" s="179">
        <f aca="true" t="shared" si="1" ref="F120:P120">F121+F124+F126+F135+F138+F140</f>
        <v>0</v>
      </c>
      <c r="G120" s="179">
        <f t="shared" si="1"/>
        <v>0</v>
      </c>
      <c r="H120" s="179">
        <f t="shared" si="1"/>
        <v>0</v>
      </c>
      <c r="I120" s="179">
        <f t="shared" si="1"/>
        <v>0</v>
      </c>
      <c r="J120" s="179">
        <f t="shared" si="1"/>
        <v>0</v>
      </c>
      <c r="K120" s="179">
        <f t="shared" si="1"/>
        <v>0</v>
      </c>
      <c r="L120" s="179">
        <f t="shared" si="1"/>
        <v>0</v>
      </c>
      <c r="M120" s="179">
        <f t="shared" si="1"/>
        <v>0</v>
      </c>
      <c r="N120" s="179">
        <f t="shared" si="1"/>
        <v>0</v>
      </c>
      <c r="O120" s="179">
        <f t="shared" si="1"/>
        <v>0</v>
      </c>
      <c r="P120" s="180">
        <f t="shared" si="1"/>
        <v>0</v>
      </c>
      <c r="Q120" s="154"/>
    </row>
    <row r="121" spans="2:16" ht="20.25">
      <c r="B121" s="134">
        <v>1</v>
      </c>
      <c r="C121" s="125" t="s">
        <v>85</v>
      </c>
      <c r="D121" s="201">
        <v>614100</v>
      </c>
      <c r="E121" s="175">
        <f>E122+E123</f>
        <v>0</v>
      </c>
      <c r="F121" s="175">
        <f>F122+F123</f>
        <v>0</v>
      </c>
      <c r="G121" s="176">
        <f aca="true" t="shared" si="2" ref="G121:G141">SUM(H121:P121)</f>
        <v>0</v>
      </c>
      <c r="H121" s="175">
        <f aca="true" t="shared" si="3" ref="H121:P121">H122+H123</f>
        <v>0</v>
      </c>
      <c r="I121" s="175">
        <f t="shared" si="3"/>
        <v>0</v>
      </c>
      <c r="J121" s="175">
        <f t="shared" si="3"/>
        <v>0</v>
      </c>
      <c r="K121" s="175">
        <f t="shared" si="3"/>
        <v>0</v>
      </c>
      <c r="L121" s="175">
        <f t="shared" si="3"/>
        <v>0</v>
      </c>
      <c r="M121" s="175">
        <f t="shared" si="3"/>
        <v>0</v>
      </c>
      <c r="N121" s="175">
        <f t="shared" si="3"/>
        <v>0</v>
      </c>
      <c r="O121" s="175">
        <f t="shared" si="3"/>
        <v>0</v>
      </c>
      <c r="P121" s="177">
        <f t="shared" si="3"/>
        <v>0</v>
      </c>
    </row>
    <row r="122" spans="2:16" ht="20.25" hidden="1">
      <c r="B122" s="134"/>
      <c r="C122" s="122"/>
      <c r="D122" s="181"/>
      <c r="E122" s="175"/>
      <c r="F122" s="175"/>
      <c r="G122" s="176">
        <f t="shared" si="2"/>
        <v>0</v>
      </c>
      <c r="H122" s="182"/>
      <c r="I122" s="182"/>
      <c r="J122" s="182"/>
      <c r="K122" s="182"/>
      <c r="L122" s="182"/>
      <c r="M122" s="182"/>
      <c r="N122" s="182"/>
      <c r="O122" s="182"/>
      <c r="P122" s="183"/>
    </row>
    <row r="123" spans="2:16" ht="20.25" hidden="1">
      <c r="B123" s="134"/>
      <c r="C123" s="122"/>
      <c r="D123" s="181"/>
      <c r="E123" s="175"/>
      <c r="F123" s="175"/>
      <c r="G123" s="176">
        <f t="shared" si="2"/>
        <v>0</v>
      </c>
      <c r="H123" s="182"/>
      <c r="I123" s="182"/>
      <c r="J123" s="182"/>
      <c r="K123" s="182"/>
      <c r="L123" s="182"/>
      <c r="M123" s="182"/>
      <c r="N123" s="182"/>
      <c r="O123" s="182"/>
      <c r="P123" s="183"/>
    </row>
    <row r="124" spans="2:16" ht="20.25">
      <c r="B124" s="134">
        <v>2</v>
      </c>
      <c r="C124" s="122" t="s">
        <v>86</v>
      </c>
      <c r="D124" s="181">
        <v>614200</v>
      </c>
      <c r="E124" s="175">
        <f>E125</f>
        <v>0</v>
      </c>
      <c r="F124" s="175">
        <f aca="true" t="shared" si="4" ref="F124:P124">F125</f>
        <v>0</v>
      </c>
      <c r="G124" s="176">
        <f t="shared" si="2"/>
        <v>0</v>
      </c>
      <c r="H124" s="175">
        <f t="shared" si="4"/>
        <v>0</v>
      </c>
      <c r="I124" s="175">
        <f t="shared" si="4"/>
        <v>0</v>
      </c>
      <c r="J124" s="175">
        <f t="shared" si="4"/>
        <v>0</v>
      </c>
      <c r="K124" s="175">
        <f t="shared" si="4"/>
        <v>0</v>
      </c>
      <c r="L124" s="175">
        <f t="shared" si="4"/>
        <v>0</v>
      </c>
      <c r="M124" s="175">
        <f t="shared" si="4"/>
        <v>0</v>
      </c>
      <c r="N124" s="175">
        <f t="shared" si="4"/>
        <v>0</v>
      </c>
      <c r="O124" s="175">
        <f t="shared" si="4"/>
        <v>0</v>
      </c>
      <c r="P124" s="177">
        <f t="shared" si="4"/>
        <v>0</v>
      </c>
    </row>
    <row r="125" spans="2:16" ht="20.25" hidden="1">
      <c r="B125" s="134"/>
      <c r="C125" s="122"/>
      <c r="D125" s="181"/>
      <c r="E125" s="175"/>
      <c r="F125" s="175"/>
      <c r="G125" s="176">
        <f t="shared" si="2"/>
        <v>0</v>
      </c>
      <c r="H125" s="182"/>
      <c r="I125" s="182"/>
      <c r="J125" s="182"/>
      <c r="K125" s="182"/>
      <c r="L125" s="182"/>
      <c r="M125" s="182"/>
      <c r="N125" s="182"/>
      <c r="O125" s="182"/>
      <c r="P125" s="183"/>
    </row>
    <row r="126" spans="2:16" ht="20.25">
      <c r="B126" s="134">
        <v>3</v>
      </c>
      <c r="C126" s="125" t="s">
        <v>87</v>
      </c>
      <c r="D126" s="181">
        <v>614300</v>
      </c>
      <c r="E126" s="175">
        <f>SUM(E127:E134)</f>
        <v>0</v>
      </c>
      <c r="F126" s="175">
        <f aca="true" t="shared" si="5" ref="F126:P126">SUM(F127:F134)</f>
        <v>0</v>
      </c>
      <c r="G126" s="176">
        <f t="shared" si="2"/>
        <v>0</v>
      </c>
      <c r="H126" s="175">
        <f t="shared" si="5"/>
        <v>0</v>
      </c>
      <c r="I126" s="175">
        <f t="shared" si="5"/>
        <v>0</v>
      </c>
      <c r="J126" s="175">
        <f t="shared" si="5"/>
        <v>0</v>
      </c>
      <c r="K126" s="175">
        <f t="shared" si="5"/>
        <v>0</v>
      </c>
      <c r="L126" s="175">
        <f t="shared" si="5"/>
        <v>0</v>
      </c>
      <c r="M126" s="175">
        <f t="shared" si="5"/>
        <v>0</v>
      </c>
      <c r="N126" s="175">
        <f t="shared" si="5"/>
        <v>0</v>
      </c>
      <c r="O126" s="175">
        <f t="shared" si="5"/>
        <v>0</v>
      </c>
      <c r="P126" s="177">
        <f t="shared" si="5"/>
        <v>0</v>
      </c>
    </row>
    <row r="127" spans="2:16" ht="20.25" hidden="1">
      <c r="B127" s="134"/>
      <c r="C127" s="122"/>
      <c r="D127" s="181"/>
      <c r="E127" s="175"/>
      <c r="F127" s="175"/>
      <c r="G127" s="176">
        <f t="shared" si="2"/>
        <v>0</v>
      </c>
      <c r="H127" s="182"/>
      <c r="I127" s="182"/>
      <c r="J127" s="182"/>
      <c r="K127" s="182"/>
      <c r="L127" s="182"/>
      <c r="M127" s="182"/>
      <c r="N127" s="182"/>
      <c r="O127" s="182"/>
      <c r="P127" s="183"/>
    </row>
    <row r="128" spans="2:16" ht="20.25" hidden="1">
      <c r="B128" s="134"/>
      <c r="C128" s="122"/>
      <c r="D128" s="181"/>
      <c r="E128" s="175"/>
      <c r="F128" s="175"/>
      <c r="G128" s="176">
        <f t="shared" si="2"/>
        <v>0</v>
      </c>
      <c r="H128" s="182"/>
      <c r="I128" s="182"/>
      <c r="J128" s="182"/>
      <c r="K128" s="182"/>
      <c r="L128" s="182"/>
      <c r="M128" s="182"/>
      <c r="N128" s="182"/>
      <c r="O128" s="182"/>
      <c r="P128" s="183"/>
    </row>
    <row r="129" spans="2:16" ht="20.25" hidden="1">
      <c r="B129" s="134"/>
      <c r="C129" s="122"/>
      <c r="D129" s="181"/>
      <c r="E129" s="175"/>
      <c r="F129" s="175"/>
      <c r="G129" s="176">
        <f t="shared" si="2"/>
        <v>0</v>
      </c>
      <c r="H129" s="182"/>
      <c r="I129" s="182"/>
      <c r="J129" s="182"/>
      <c r="K129" s="182"/>
      <c r="L129" s="182"/>
      <c r="M129" s="182"/>
      <c r="N129" s="182"/>
      <c r="O129" s="182"/>
      <c r="P129" s="183"/>
    </row>
    <row r="130" spans="2:16" ht="20.25" hidden="1">
      <c r="B130" s="134"/>
      <c r="C130" s="122"/>
      <c r="D130" s="181"/>
      <c r="E130" s="175"/>
      <c r="F130" s="175"/>
      <c r="G130" s="176">
        <f t="shared" si="2"/>
        <v>0</v>
      </c>
      <c r="H130" s="182"/>
      <c r="I130" s="182"/>
      <c r="J130" s="182"/>
      <c r="K130" s="182"/>
      <c r="L130" s="182"/>
      <c r="M130" s="182"/>
      <c r="N130" s="182"/>
      <c r="O130" s="182"/>
      <c r="P130" s="183"/>
    </row>
    <row r="131" spans="2:16" ht="20.25" hidden="1">
      <c r="B131" s="134"/>
      <c r="C131" s="122"/>
      <c r="D131" s="178"/>
      <c r="E131" s="177"/>
      <c r="F131" s="177"/>
      <c r="G131" s="176">
        <f t="shared" si="2"/>
        <v>0</v>
      </c>
      <c r="H131" s="177"/>
      <c r="I131" s="177"/>
      <c r="J131" s="177"/>
      <c r="K131" s="177"/>
      <c r="L131" s="177"/>
      <c r="M131" s="177"/>
      <c r="N131" s="177"/>
      <c r="O131" s="177"/>
      <c r="P131" s="177"/>
    </row>
    <row r="132" spans="2:16" ht="20.25" hidden="1">
      <c r="B132" s="134"/>
      <c r="C132" s="122"/>
      <c r="D132" s="181"/>
      <c r="E132" s="175"/>
      <c r="F132" s="175"/>
      <c r="G132" s="176">
        <f t="shared" si="2"/>
        <v>0</v>
      </c>
      <c r="H132" s="182"/>
      <c r="I132" s="182"/>
      <c r="J132" s="182"/>
      <c r="K132" s="182"/>
      <c r="L132" s="182"/>
      <c r="M132" s="182"/>
      <c r="N132" s="182"/>
      <c r="O132" s="182"/>
      <c r="P132" s="183"/>
    </row>
    <row r="133" spans="2:16" ht="20.25" hidden="1">
      <c r="B133" s="134"/>
      <c r="C133" s="122"/>
      <c r="D133" s="178"/>
      <c r="E133" s="177"/>
      <c r="F133" s="177"/>
      <c r="G133" s="176">
        <f t="shared" si="2"/>
        <v>0</v>
      </c>
      <c r="H133" s="177"/>
      <c r="I133" s="177"/>
      <c r="J133" s="177"/>
      <c r="K133" s="177"/>
      <c r="L133" s="177"/>
      <c r="M133" s="177"/>
      <c r="N133" s="177"/>
      <c r="O133" s="177"/>
      <c r="P133" s="177"/>
    </row>
    <row r="134" spans="2:16" ht="20.25" hidden="1">
      <c r="B134" s="134"/>
      <c r="C134" s="122"/>
      <c r="D134" s="178"/>
      <c r="E134" s="177"/>
      <c r="F134" s="177"/>
      <c r="G134" s="184">
        <f t="shared" si="2"/>
        <v>0</v>
      </c>
      <c r="H134" s="177"/>
      <c r="I134" s="177"/>
      <c r="J134" s="177"/>
      <c r="K134" s="177"/>
      <c r="L134" s="177"/>
      <c r="M134" s="177"/>
      <c r="N134" s="177"/>
      <c r="O134" s="177"/>
      <c r="P134" s="177"/>
    </row>
    <row r="135" spans="2:16" ht="20.25">
      <c r="B135" s="134">
        <v>4</v>
      </c>
      <c r="C135" s="122" t="s">
        <v>88</v>
      </c>
      <c r="D135" s="181">
        <v>614700</v>
      </c>
      <c r="E135" s="175">
        <f>SUM(E136:E137)</f>
        <v>0</v>
      </c>
      <c r="F135" s="175">
        <f aca="true" t="shared" si="6" ref="F135:P135">SUM(F136:F137)</f>
        <v>0</v>
      </c>
      <c r="G135" s="176">
        <f t="shared" si="2"/>
        <v>0</v>
      </c>
      <c r="H135" s="175">
        <f t="shared" si="6"/>
        <v>0</v>
      </c>
      <c r="I135" s="175">
        <f t="shared" si="6"/>
        <v>0</v>
      </c>
      <c r="J135" s="175">
        <f t="shared" si="6"/>
        <v>0</v>
      </c>
      <c r="K135" s="175">
        <f t="shared" si="6"/>
        <v>0</v>
      </c>
      <c r="L135" s="175">
        <f t="shared" si="6"/>
        <v>0</v>
      </c>
      <c r="M135" s="175">
        <f t="shared" si="6"/>
        <v>0</v>
      </c>
      <c r="N135" s="175">
        <f t="shared" si="6"/>
        <v>0</v>
      </c>
      <c r="O135" s="175">
        <f t="shared" si="6"/>
        <v>0</v>
      </c>
      <c r="P135" s="177">
        <f t="shared" si="6"/>
        <v>0</v>
      </c>
    </row>
    <row r="136" spans="2:16" ht="20.25">
      <c r="B136" s="134"/>
      <c r="C136" s="122"/>
      <c r="D136" s="181"/>
      <c r="E136" s="175"/>
      <c r="F136" s="175"/>
      <c r="G136" s="176">
        <f t="shared" si="2"/>
        <v>0</v>
      </c>
      <c r="H136" s="182"/>
      <c r="I136" s="182"/>
      <c r="J136" s="182"/>
      <c r="K136" s="182"/>
      <c r="L136" s="182"/>
      <c r="M136" s="182"/>
      <c r="N136" s="182"/>
      <c r="O136" s="182"/>
      <c r="P136" s="183"/>
    </row>
    <row r="137" spans="2:16" ht="20.25">
      <c r="B137" s="134"/>
      <c r="C137" s="122"/>
      <c r="D137" s="181"/>
      <c r="E137" s="175"/>
      <c r="F137" s="175"/>
      <c r="G137" s="176">
        <f t="shared" si="2"/>
        <v>0</v>
      </c>
      <c r="H137" s="182"/>
      <c r="I137" s="182"/>
      <c r="J137" s="182"/>
      <c r="K137" s="182"/>
      <c r="L137" s="182"/>
      <c r="M137" s="182"/>
      <c r="N137" s="182"/>
      <c r="O137" s="182"/>
      <c r="P137" s="183"/>
    </row>
    <row r="138" spans="2:16" ht="20.25">
      <c r="B138" s="134">
        <v>5</v>
      </c>
      <c r="C138" s="122" t="s">
        <v>89</v>
      </c>
      <c r="D138" s="181">
        <v>614800</v>
      </c>
      <c r="E138" s="175">
        <f>E139</f>
        <v>0</v>
      </c>
      <c r="F138" s="175">
        <f aca="true" t="shared" si="7" ref="F138:P138">F139</f>
        <v>0</v>
      </c>
      <c r="G138" s="176">
        <f t="shared" si="2"/>
        <v>0</v>
      </c>
      <c r="H138" s="175">
        <f t="shared" si="7"/>
        <v>0</v>
      </c>
      <c r="I138" s="175">
        <f t="shared" si="7"/>
        <v>0</v>
      </c>
      <c r="J138" s="175">
        <f t="shared" si="7"/>
        <v>0</v>
      </c>
      <c r="K138" s="175">
        <f t="shared" si="7"/>
        <v>0</v>
      </c>
      <c r="L138" s="175">
        <f t="shared" si="7"/>
        <v>0</v>
      </c>
      <c r="M138" s="175">
        <f t="shared" si="7"/>
        <v>0</v>
      </c>
      <c r="N138" s="175">
        <f t="shared" si="7"/>
        <v>0</v>
      </c>
      <c r="O138" s="175">
        <f t="shared" si="7"/>
        <v>0</v>
      </c>
      <c r="P138" s="177">
        <f t="shared" si="7"/>
        <v>0</v>
      </c>
    </row>
    <row r="139" spans="2:16" ht="20.25">
      <c r="B139" s="134"/>
      <c r="C139" s="122"/>
      <c r="D139" s="181"/>
      <c r="E139" s="175"/>
      <c r="F139" s="175"/>
      <c r="G139" s="176">
        <f t="shared" si="2"/>
        <v>0</v>
      </c>
      <c r="H139" s="182"/>
      <c r="I139" s="182"/>
      <c r="J139" s="182"/>
      <c r="K139" s="182"/>
      <c r="L139" s="182"/>
      <c r="M139" s="182"/>
      <c r="N139" s="182"/>
      <c r="O139" s="182"/>
      <c r="P139" s="183"/>
    </row>
    <row r="140" spans="2:16" ht="20.25">
      <c r="B140" s="134">
        <v>6</v>
      </c>
      <c r="C140" s="122" t="s">
        <v>90</v>
      </c>
      <c r="D140" s="181">
        <v>614900</v>
      </c>
      <c r="E140" s="175">
        <f>E141</f>
        <v>0</v>
      </c>
      <c r="F140" s="175">
        <f aca="true" t="shared" si="8" ref="F140:P140">F141</f>
        <v>0</v>
      </c>
      <c r="G140" s="176">
        <f t="shared" si="2"/>
        <v>0</v>
      </c>
      <c r="H140" s="175">
        <f t="shared" si="8"/>
        <v>0</v>
      </c>
      <c r="I140" s="175">
        <f t="shared" si="8"/>
        <v>0</v>
      </c>
      <c r="J140" s="175">
        <f t="shared" si="8"/>
        <v>0</v>
      </c>
      <c r="K140" s="175">
        <f t="shared" si="8"/>
        <v>0</v>
      </c>
      <c r="L140" s="175">
        <f t="shared" si="8"/>
        <v>0</v>
      </c>
      <c r="M140" s="175">
        <f t="shared" si="8"/>
        <v>0</v>
      </c>
      <c r="N140" s="175">
        <f t="shared" si="8"/>
        <v>0</v>
      </c>
      <c r="O140" s="175">
        <f t="shared" si="8"/>
        <v>0</v>
      </c>
      <c r="P140" s="177">
        <f t="shared" si="8"/>
        <v>0</v>
      </c>
    </row>
    <row r="141" spans="2:16" ht="20.25">
      <c r="B141" s="134"/>
      <c r="C141" s="118"/>
      <c r="D141" s="185"/>
      <c r="E141" s="175"/>
      <c r="F141" s="175"/>
      <c r="G141" s="176">
        <f t="shared" si="2"/>
        <v>0</v>
      </c>
      <c r="H141" s="182"/>
      <c r="I141" s="182"/>
      <c r="J141" s="182"/>
      <c r="K141" s="182"/>
      <c r="L141" s="182"/>
      <c r="M141" s="182"/>
      <c r="N141" s="182"/>
      <c r="O141" s="182"/>
      <c r="P141" s="183"/>
    </row>
    <row r="142" spans="2:17" s="146" customFormat="1" ht="38.25" thickBot="1">
      <c r="B142" s="157" t="s">
        <v>23</v>
      </c>
      <c r="C142" s="153" t="s">
        <v>102</v>
      </c>
      <c r="D142" s="202">
        <v>615000</v>
      </c>
      <c r="E142" s="179">
        <f>E143+E146</f>
        <v>0</v>
      </c>
      <c r="F142" s="179">
        <f aca="true" t="shared" si="9" ref="F142:P142">F143+F146</f>
        <v>0</v>
      </c>
      <c r="G142" s="179">
        <f t="shared" si="9"/>
        <v>0</v>
      </c>
      <c r="H142" s="179">
        <f t="shared" si="9"/>
        <v>0</v>
      </c>
      <c r="I142" s="179">
        <f t="shared" si="9"/>
        <v>0</v>
      </c>
      <c r="J142" s="179">
        <f t="shared" si="9"/>
        <v>0</v>
      </c>
      <c r="K142" s="179">
        <f t="shared" si="9"/>
        <v>0</v>
      </c>
      <c r="L142" s="179">
        <f t="shared" si="9"/>
        <v>0</v>
      </c>
      <c r="M142" s="179">
        <f t="shared" si="9"/>
        <v>0</v>
      </c>
      <c r="N142" s="179">
        <f t="shared" si="9"/>
        <v>0</v>
      </c>
      <c r="O142" s="179">
        <f t="shared" si="9"/>
        <v>0</v>
      </c>
      <c r="P142" s="180">
        <f t="shared" si="9"/>
        <v>0</v>
      </c>
      <c r="Q142" s="154"/>
    </row>
    <row r="143" spans="2:16" ht="20.25">
      <c r="B143" s="134">
        <v>1</v>
      </c>
      <c r="C143" s="125" t="s">
        <v>91</v>
      </c>
      <c r="D143" s="201">
        <v>615100</v>
      </c>
      <c r="E143" s="182">
        <f>SUM(E144:E145)</f>
        <v>0</v>
      </c>
      <c r="F143" s="182">
        <f aca="true" t="shared" si="10" ref="F143:P143">SUM(F144:F145)</f>
        <v>0</v>
      </c>
      <c r="G143" s="176">
        <f>SUM(H143:P143)</f>
        <v>0</v>
      </c>
      <c r="H143" s="182">
        <f t="shared" si="10"/>
        <v>0</v>
      </c>
      <c r="I143" s="182">
        <f t="shared" si="10"/>
        <v>0</v>
      </c>
      <c r="J143" s="182">
        <f t="shared" si="10"/>
        <v>0</v>
      </c>
      <c r="K143" s="182">
        <f t="shared" si="10"/>
        <v>0</v>
      </c>
      <c r="L143" s="182">
        <f t="shared" si="10"/>
        <v>0</v>
      </c>
      <c r="M143" s="182">
        <f t="shared" si="10"/>
        <v>0</v>
      </c>
      <c r="N143" s="182">
        <f t="shared" si="10"/>
        <v>0</v>
      </c>
      <c r="O143" s="182">
        <f t="shared" si="10"/>
        <v>0</v>
      </c>
      <c r="P143" s="183">
        <f t="shared" si="10"/>
        <v>0</v>
      </c>
    </row>
    <row r="144" spans="2:16" ht="20.25">
      <c r="B144" s="134"/>
      <c r="C144" s="122"/>
      <c r="D144" s="181"/>
      <c r="E144" s="182"/>
      <c r="F144" s="182"/>
      <c r="G144" s="176">
        <f>SUM(H144:P144)</f>
        <v>0</v>
      </c>
      <c r="H144" s="182"/>
      <c r="I144" s="182"/>
      <c r="J144" s="182"/>
      <c r="K144" s="182"/>
      <c r="L144" s="182"/>
      <c r="M144" s="182"/>
      <c r="N144" s="182"/>
      <c r="O144" s="182"/>
      <c r="P144" s="183"/>
    </row>
    <row r="145" spans="2:16" ht="20.25">
      <c r="B145" s="134"/>
      <c r="C145" s="122"/>
      <c r="D145" s="181"/>
      <c r="E145" s="182"/>
      <c r="F145" s="182"/>
      <c r="G145" s="176">
        <f>SUM(H145:P145)</f>
        <v>0</v>
      </c>
      <c r="H145" s="182"/>
      <c r="I145" s="182"/>
      <c r="J145" s="182"/>
      <c r="K145" s="182"/>
      <c r="L145" s="182"/>
      <c r="M145" s="182"/>
      <c r="N145" s="182"/>
      <c r="O145" s="182"/>
      <c r="P145" s="183"/>
    </row>
    <row r="146" spans="2:16" ht="37.5">
      <c r="B146" s="134">
        <v>2</v>
      </c>
      <c r="C146" s="124" t="s">
        <v>92</v>
      </c>
      <c r="D146" s="181">
        <v>615200</v>
      </c>
      <c r="E146" s="182">
        <f>E147</f>
        <v>0</v>
      </c>
      <c r="F146" s="182">
        <f aca="true" t="shared" si="11" ref="F146:P146">F147</f>
        <v>0</v>
      </c>
      <c r="G146" s="176">
        <f>SUM(H146:P146)</f>
        <v>0</v>
      </c>
      <c r="H146" s="182">
        <f t="shared" si="11"/>
        <v>0</v>
      </c>
      <c r="I146" s="182">
        <f t="shared" si="11"/>
        <v>0</v>
      </c>
      <c r="J146" s="182">
        <f t="shared" si="11"/>
        <v>0</v>
      </c>
      <c r="K146" s="182">
        <f t="shared" si="11"/>
        <v>0</v>
      </c>
      <c r="L146" s="182">
        <f t="shared" si="11"/>
        <v>0</v>
      </c>
      <c r="M146" s="182">
        <f t="shared" si="11"/>
        <v>0</v>
      </c>
      <c r="N146" s="182">
        <f t="shared" si="11"/>
        <v>0</v>
      </c>
      <c r="O146" s="182">
        <f t="shared" si="11"/>
        <v>0</v>
      </c>
      <c r="P146" s="183">
        <f t="shared" si="11"/>
        <v>0</v>
      </c>
    </row>
    <row r="147" spans="2:16" ht="20.25">
      <c r="B147" s="134"/>
      <c r="C147" s="124"/>
      <c r="D147" s="181"/>
      <c r="E147" s="182"/>
      <c r="F147" s="182"/>
      <c r="G147" s="176">
        <f>SUM(H147:P147)</f>
        <v>0</v>
      </c>
      <c r="H147" s="182"/>
      <c r="I147" s="182"/>
      <c r="J147" s="182"/>
      <c r="K147" s="182"/>
      <c r="L147" s="182"/>
      <c r="M147" s="182"/>
      <c r="N147" s="182"/>
      <c r="O147" s="182"/>
      <c r="P147" s="183"/>
    </row>
    <row r="148" spans="2:17" s="146" customFormat="1" ht="21" thickBot="1">
      <c r="B148" s="157" t="s">
        <v>24</v>
      </c>
      <c r="C148" s="153" t="s">
        <v>48</v>
      </c>
      <c r="D148" s="202">
        <v>616000</v>
      </c>
      <c r="E148" s="179">
        <f>E149</f>
        <v>0</v>
      </c>
      <c r="F148" s="179">
        <f aca="true" t="shared" si="12" ref="F148:P148">F149</f>
        <v>0</v>
      </c>
      <c r="G148" s="179">
        <f t="shared" si="12"/>
        <v>0</v>
      </c>
      <c r="H148" s="179">
        <f t="shared" si="12"/>
        <v>0</v>
      </c>
      <c r="I148" s="179">
        <f t="shared" si="12"/>
        <v>0</v>
      </c>
      <c r="J148" s="179">
        <f t="shared" si="12"/>
        <v>0</v>
      </c>
      <c r="K148" s="179">
        <f t="shared" si="12"/>
        <v>0</v>
      </c>
      <c r="L148" s="179">
        <f t="shared" si="12"/>
        <v>0</v>
      </c>
      <c r="M148" s="179">
        <f t="shared" si="12"/>
        <v>0</v>
      </c>
      <c r="N148" s="179">
        <f t="shared" si="12"/>
        <v>0</v>
      </c>
      <c r="O148" s="179">
        <f t="shared" si="12"/>
        <v>0</v>
      </c>
      <c r="P148" s="180">
        <f t="shared" si="12"/>
        <v>0</v>
      </c>
      <c r="Q148" s="154"/>
    </row>
    <row r="149" spans="2:16" ht="20.25">
      <c r="B149" s="134">
        <v>1</v>
      </c>
      <c r="C149" s="121" t="s">
        <v>93</v>
      </c>
      <c r="D149" s="201">
        <v>616200</v>
      </c>
      <c r="E149" s="186"/>
      <c r="F149" s="186"/>
      <c r="G149" s="176">
        <f>SUM(H149:P149)</f>
        <v>0</v>
      </c>
      <c r="H149" s="186"/>
      <c r="I149" s="186"/>
      <c r="J149" s="186"/>
      <c r="K149" s="186"/>
      <c r="L149" s="186"/>
      <c r="M149" s="186"/>
      <c r="N149" s="186"/>
      <c r="O149" s="186"/>
      <c r="P149" s="187"/>
    </row>
    <row r="150" spans="2:16" s="146" customFormat="1" ht="38.25" thickBot="1">
      <c r="B150" s="157" t="s">
        <v>28</v>
      </c>
      <c r="C150" s="153" t="s">
        <v>109</v>
      </c>
      <c r="D150" s="202"/>
      <c r="E150" s="180">
        <f>SUM(E151:E156)</f>
        <v>0</v>
      </c>
      <c r="F150" s="179">
        <f aca="true" t="shared" si="13" ref="F150:P150">SUM(F151:F156)</f>
        <v>0</v>
      </c>
      <c r="G150" s="179">
        <f t="shared" si="13"/>
        <v>0</v>
      </c>
      <c r="H150" s="179">
        <f t="shared" si="13"/>
        <v>0</v>
      </c>
      <c r="I150" s="179">
        <f t="shared" si="13"/>
        <v>0</v>
      </c>
      <c r="J150" s="179">
        <f t="shared" si="13"/>
        <v>0</v>
      </c>
      <c r="K150" s="179">
        <f t="shared" si="13"/>
        <v>0</v>
      </c>
      <c r="L150" s="179">
        <f t="shared" si="13"/>
        <v>0</v>
      </c>
      <c r="M150" s="179">
        <f t="shared" si="13"/>
        <v>0</v>
      </c>
      <c r="N150" s="179">
        <f t="shared" si="13"/>
        <v>0</v>
      </c>
      <c r="O150" s="179">
        <f t="shared" si="13"/>
        <v>0</v>
      </c>
      <c r="P150" s="180">
        <f t="shared" si="13"/>
        <v>0</v>
      </c>
    </row>
    <row r="151" spans="2:16" ht="37.5">
      <c r="B151" s="33">
        <v>1</v>
      </c>
      <c r="C151" s="131" t="s">
        <v>94</v>
      </c>
      <c r="D151" s="203">
        <v>821100</v>
      </c>
      <c r="E151" s="204"/>
      <c r="F151" s="204"/>
      <c r="G151" s="205">
        <f aca="true" t="shared" si="14" ref="G151:G156">SUM(H151:P151)</f>
        <v>0</v>
      </c>
      <c r="H151" s="204"/>
      <c r="I151" s="204"/>
      <c r="J151" s="204"/>
      <c r="K151" s="204"/>
      <c r="L151" s="204"/>
      <c r="M151" s="204"/>
      <c r="N151" s="204"/>
      <c r="O151" s="204"/>
      <c r="P151" s="206"/>
    </row>
    <row r="152" spans="2:16" ht="20.25">
      <c r="B152" s="33">
        <v>2</v>
      </c>
      <c r="C152" s="117" t="s">
        <v>43</v>
      </c>
      <c r="D152" s="188">
        <v>821200</v>
      </c>
      <c r="E152" s="175"/>
      <c r="F152" s="175"/>
      <c r="G152" s="176">
        <f t="shared" si="14"/>
        <v>0</v>
      </c>
      <c r="H152" s="175"/>
      <c r="I152" s="175"/>
      <c r="J152" s="175"/>
      <c r="K152" s="175"/>
      <c r="L152" s="175"/>
      <c r="M152" s="175"/>
      <c r="N152" s="175"/>
      <c r="O152" s="175"/>
      <c r="P152" s="177"/>
    </row>
    <row r="153" spans="2:16" ht="20.25">
      <c r="B153" s="33">
        <v>3</v>
      </c>
      <c r="C153" s="117" t="s">
        <v>44</v>
      </c>
      <c r="D153" s="188">
        <v>821300</v>
      </c>
      <c r="E153" s="175"/>
      <c r="F153" s="175"/>
      <c r="G153" s="176">
        <f t="shared" si="14"/>
        <v>0</v>
      </c>
      <c r="H153" s="175"/>
      <c r="I153" s="175"/>
      <c r="J153" s="175"/>
      <c r="K153" s="175"/>
      <c r="L153" s="175"/>
      <c r="M153" s="175"/>
      <c r="N153" s="175"/>
      <c r="O153" s="175"/>
      <c r="P153" s="177"/>
    </row>
    <row r="154" spans="2:16" ht="20.25">
      <c r="B154" s="33">
        <v>4</v>
      </c>
      <c r="C154" s="124" t="s">
        <v>45</v>
      </c>
      <c r="D154" s="188">
        <v>821400</v>
      </c>
      <c r="E154" s="175"/>
      <c r="F154" s="175"/>
      <c r="G154" s="176">
        <f t="shared" si="14"/>
        <v>0</v>
      </c>
      <c r="H154" s="175"/>
      <c r="I154" s="175"/>
      <c r="J154" s="175"/>
      <c r="K154" s="175"/>
      <c r="L154" s="175"/>
      <c r="M154" s="175"/>
      <c r="N154" s="175"/>
      <c r="O154" s="175"/>
      <c r="P154" s="177"/>
    </row>
    <row r="155" spans="2:16" ht="20.25">
      <c r="B155" s="33">
        <v>5</v>
      </c>
      <c r="C155" s="124" t="s">
        <v>46</v>
      </c>
      <c r="D155" s="188">
        <v>821500</v>
      </c>
      <c r="E155" s="175"/>
      <c r="F155" s="175"/>
      <c r="G155" s="176">
        <f t="shared" si="14"/>
        <v>0</v>
      </c>
      <c r="H155" s="175"/>
      <c r="I155" s="175"/>
      <c r="J155" s="175"/>
      <c r="K155" s="175"/>
      <c r="L155" s="175"/>
      <c r="M155" s="175"/>
      <c r="N155" s="175"/>
      <c r="O155" s="175"/>
      <c r="P155" s="177"/>
    </row>
    <row r="156" spans="2:17" ht="42" customHeight="1">
      <c r="B156" s="33">
        <v>6</v>
      </c>
      <c r="C156" s="124" t="s">
        <v>47</v>
      </c>
      <c r="D156" s="188">
        <v>821600</v>
      </c>
      <c r="E156" s="175"/>
      <c r="F156" s="175"/>
      <c r="G156" s="176">
        <f t="shared" si="14"/>
        <v>0</v>
      </c>
      <c r="H156" s="175"/>
      <c r="I156" s="175"/>
      <c r="J156" s="175"/>
      <c r="K156" s="175"/>
      <c r="L156" s="175"/>
      <c r="M156" s="175"/>
      <c r="N156" s="175"/>
      <c r="O156" s="175"/>
      <c r="P156" s="177"/>
      <c r="Q156" s="11"/>
    </row>
    <row r="157" spans="2:17" s="146" customFormat="1" ht="49.5" customHeight="1">
      <c r="B157" s="143"/>
      <c r="C157" s="144" t="s">
        <v>49</v>
      </c>
      <c r="D157" s="189"/>
      <c r="E157" s="172">
        <f aca="true" t="shared" si="15" ref="E157:P157">E150+E148+E142+E120+E12</f>
        <v>340250</v>
      </c>
      <c r="F157" s="172">
        <f t="shared" si="15"/>
        <v>0</v>
      </c>
      <c r="G157" s="172">
        <f t="shared" si="15"/>
        <v>340250</v>
      </c>
      <c r="H157" s="172">
        <f t="shared" si="15"/>
        <v>340250</v>
      </c>
      <c r="I157" s="172">
        <f t="shared" si="15"/>
        <v>0</v>
      </c>
      <c r="J157" s="172">
        <f t="shared" si="15"/>
        <v>0</v>
      </c>
      <c r="K157" s="172">
        <f t="shared" si="15"/>
        <v>0</v>
      </c>
      <c r="L157" s="172">
        <f t="shared" si="15"/>
        <v>0</v>
      </c>
      <c r="M157" s="172">
        <f t="shared" si="15"/>
        <v>0</v>
      </c>
      <c r="N157" s="172">
        <f t="shared" si="15"/>
        <v>0</v>
      </c>
      <c r="O157" s="172">
        <f t="shared" si="15"/>
        <v>0</v>
      </c>
      <c r="P157" s="173">
        <f t="shared" si="15"/>
        <v>0</v>
      </c>
      <c r="Q157" s="154"/>
    </row>
    <row r="158" spans="2:17" ht="33.75" customHeight="1">
      <c r="B158" s="10"/>
      <c r="C158" s="358" t="s">
        <v>50</v>
      </c>
      <c r="D158" s="358"/>
      <c r="E158" s="358"/>
      <c r="F158" s="358"/>
      <c r="G158" s="358"/>
      <c r="H158" s="358"/>
      <c r="I158" s="358"/>
      <c r="J158" s="358"/>
      <c r="K158" s="6"/>
      <c r="L158" s="6"/>
      <c r="M158" s="6"/>
      <c r="N158" s="6"/>
      <c r="O158" s="6"/>
      <c r="P158" s="6"/>
      <c r="Q158" s="11"/>
    </row>
    <row r="159" spans="2:17" ht="15.75" customHeight="1">
      <c r="B159" s="10"/>
      <c r="C159" s="133"/>
      <c r="D159" s="133"/>
      <c r="E159" s="133"/>
      <c r="F159" s="133"/>
      <c r="G159" s="133"/>
      <c r="H159" s="133"/>
      <c r="I159" s="133"/>
      <c r="J159" s="133"/>
      <c r="K159" s="6"/>
      <c r="L159" s="6"/>
      <c r="M159" s="6"/>
      <c r="N159" s="6"/>
      <c r="O159" s="6"/>
      <c r="P159" s="6"/>
      <c r="Q159" s="11"/>
    </row>
    <row r="160" spans="2:17" ht="15.75" customHeight="1">
      <c r="B160" s="10"/>
      <c r="C160" s="133"/>
      <c r="D160" s="133"/>
      <c r="E160" s="133"/>
      <c r="F160" s="133"/>
      <c r="G160" s="133"/>
      <c r="H160" s="133"/>
      <c r="I160" s="133"/>
      <c r="J160" s="133"/>
      <c r="K160" s="6"/>
      <c r="L160" s="6"/>
      <c r="M160" s="6"/>
      <c r="N160" s="6"/>
      <c r="O160" s="6"/>
      <c r="P160" s="6"/>
      <c r="Q160" s="11"/>
    </row>
    <row r="161" spans="2:17" ht="15.75" customHeight="1">
      <c r="B161" s="10"/>
      <c r="C161" s="133"/>
      <c r="D161" s="133"/>
      <c r="E161" s="133"/>
      <c r="F161" s="133"/>
      <c r="G161" s="133"/>
      <c r="H161" s="133"/>
      <c r="I161" s="133"/>
      <c r="J161" s="133"/>
      <c r="K161" s="6"/>
      <c r="L161" s="6"/>
      <c r="M161" s="6"/>
      <c r="N161" s="135"/>
      <c r="O161" s="135"/>
      <c r="P161" s="135"/>
      <c r="Q161" s="11"/>
    </row>
    <row r="162" spans="2:17" ht="15.75" customHeight="1">
      <c r="B162" s="10"/>
      <c r="C162" s="133"/>
      <c r="D162" s="133"/>
      <c r="E162" s="133"/>
      <c r="F162" s="133"/>
      <c r="G162" s="133"/>
      <c r="H162" s="133"/>
      <c r="I162" s="133"/>
      <c r="J162" s="133"/>
      <c r="K162" s="6"/>
      <c r="L162" s="6"/>
      <c r="M162" s="6"/>
      <c r="N162" s="6"/>
      <c r="O162" s="6"/>
      <c r="P162" s="6"/>
      <c r="Q162" s="11"/>
    </row>
    <row r="163" spans="2:17" ht="15.75" customHeight="1">
      <c r="B163" s="10"/>
      <c r="C163" s="133"/>
      <c r="D163" s="133"/>
      <c r="E163" s="133"/>
      <c r="F163" s="133"/>
      <c r="G163" s="133"/>
      <c r="H163" s="133"/>
      <c r="I163" s="133"/>
      <c r="J163" s="133"/>
      <c r="K163" s="6"/>
      <c r="L163" s="6"/>
      <c r="M163" s="6"/>
      <c r="N163" s="11"/>
      <c r="O163" s="137" t="s">
        <v>97</v>
      </c>
      <c r="Q163" s="11"/>
    </row>
    <row r="164" spans="2:17" ht="15" customHeight="1">
      <c r="B164" s="11"/>
      <c r="C164" s="132"/>
      <c r="D164" s="132"/>
      <c r="E164" s="132"/>
      <c r="F164" s="132"/>
      <c r="G164" s="132"/>
      <c r="H164" s="132"/>
      <c r="I164" s="11"/>
      <c r="J164" s="13"/>
      <c r="K164" s="13"/>
      <c r="L164" s="11"/>
      <c r="M164" s="13"/>
      <c r="N164" s="13"/>
      <c r="O164" s="13"/>
      <c r="P164" s="13"/>
      <c r="Q164" s="11"/>
    </row>
    <row r="165" spans="2:16" ht="1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2:16" ht="18.75">
      <c r="B166" s="11"/>
      <c r="C166" s="11"/>
      <c r="D166" s="11"/>
      <c r="E166" s="11"/>
      <c r="F166" s="11"/>
      <c r="G166" s="11"/>
      <c r="H166" s="11"/>
      <c r="I166" s="11"/>
      <c r="J166" s="10"/>
      <c r="K166" s="7"/>
      <c r="L166" s="11"/>
      <c r="M166" s="10"/>
      <c r="N166" s="53"/>
      <c r="O166" s="7"/>
      <c r="P166" s="10"/>
    </row>
    <row r="167" spans="2:16" ht="1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2:16" ht="1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</sheetData>
  <sheetProtection formatCells="0" formatColumns="0" formatRows="0" insertColumns="0" insertRows="0" deleteColumns="0" deleteRows="0"/>
  <mergeCells count="17">
    <mergeCell ref="H8:P9"/>
    <mergeCell ref="B1:P1"/>
    <mergeCell ref="L2:M3"/>
    <mergeCell ref="B3:C3"/>
    <mergeCell ref="D3:J3"/>
    <mergeCell ref="B5:K5"/>
    <mergeCell ref="L6:M6"/>
    <mergeCell ref="C158:J158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59" t="s">
        <v>36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</row>
    <row r="4" spans="1:15" ht="15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ht="15.75" thickBot="1">
      <c r="A5" s="428"/>
      <c r="B5" s="428"/>
      <c r="C5" s="428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21" customHeight="1">
      <c r="A6" s="435" t="s">
        <v>1</v>
      </c>
      <c r="B6" s="438" t="s">
        <v>2</v>
      </c>
      <c r="C6" s="435" t="s">
        <v>3</v>
      </c>
      <c r="D6" s="441" t="s">
        <v>72</v>
      </c>
      <c r="E6" s="79" t="s">
        <v>51</v>
      </c>
      <c r="F6" s="441" t="s">
        <v>79</v>
      </c>
      <c r="G6" s="429" t="s">
        <v>4</v>
      </c>
      <c r="H6" s="430"/>
      <c r="I6" s="430"/>
      <c r="J6" s="430"/>
      <c r="K6" s="430"/>
      <c r="L6" s="430"/>
      <c r="M6" s="430"/>
      <c r="N6" s="430"/>
      <c r="O6" s="431"/>
    </row>
    <row r="7" spans="1:15" ht="22.5" customHeight="1" thickBot="1">
      <c r="A7" s="436"/>
      <c r="B7" s="439"/>
      <c r="C7" s="436"/>
      <c r="D7" s="442"/>
      <c r="E7" s="80"/>
      <c r="F7" s="442"/>
      <c r="G7" s="432"/>
      <c r="H7" s="433"/>
      <c r="I7" s="433"/>
      <c r="J7" s="433"/>
      <c r="K7" s="433"/>
      <c r="L7" s="433"/>
      <c r="M7" s="433"/>
      <c r="N7" s="433"/>
      <c r="O7" s="434"/>
    </row>
    <row r="8" spans="1:15" ht="67.5" customHeight="1" thickBot="1">
      <c r="A8" s="437"/>
      <c r="B8" s="440"/>
      <c r="C8" s="437"/>
      <c r="D8" s="443"/>
      <c r="E8" s="81"/>
      <c r="F8" s="443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24" t="s">
        <v>50</v>
      </c>
      <c r="C45" s="425"/>
      <c r="D45" s="425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D6:D8"/>
    <mergeCell ref="F6:F8"/>
    <mergeCell ref="G6:O7"/>
    <mergeCell ref="B45:D45"/>
    <mergeCell ref="A1:O1"/>
    <mergeCell ref="A3:O4"/>
    <mergeCell ref="A5:C5"/>
    <mergeCell ref="D5:O5"/>
    <mergeCell ref="A6:A8"/>
    <mergeCell ref="B6:B8"/>
    <mergeCell ref="C6:C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29.25" customHeight="1">
      <c r="A2" s="359" t="s">
        <v>31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15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1:16" ht="18.75">
      <c r="A4" s="383" t="s">
        <v>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35" t="s">
        <v>1</v>
      </c>
      <c r="B6" s="438" t="s">
        <v>2</v>
      </c>
      <c r="C6" s="435" t="s">
        <v>3</v>
      </c>
      <c r="D6" s="435" t="s">
        <v>35</v>
      </c>
      <c r="E6" s="429" t="s">
        <v>30</v>
      </c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</row>
    <row r="7" spans="1:16" ht="25.5" customHeight="1" thickBot="1">
      <c r="A7" s="436"/>
      <c r="B7" s="439"/>
      <c r="C7" s="436"/>
      <c r="D7" s="436"/>
      <c r="E7" s="432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/>
    </row>
    <row r="8" spans="1:16" ht="21" customHeight="1" thickBot="1">
      <c r="A8" s="437"/>
      <c r="B8" s="440"/>
      <c r="C8" s="437"/>
      <c r="D8" s="450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V72"/>
  <sheetViews>
    <sheetView view="pageBreakPreview" zoomScale="60" zoomScalePageLayoutView="0" workbookViewId="0" topLeftCell="A5">
      <selection activeCell="E13" sqref="E1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</row>
    <row r="2" spans="12:26" ht="15.75" customHeight="1">
      <c r="L2" s="385" t="s">
        <v>96</v>
      </c>
      <c r="M2" s="385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8" ht="21.75" customHeight="1">
      <c r="B3" s="383" t="s">
        <v>100</v>
      </c>
      <c r="C3" s="383"/>
      <c r="D3" s="386" t="s">
        <v>351</v>
      </c>
      <c r="E3" s="386"/>
      <c r="F3" s="386"/>
      <c r="G3" s="386"/>
      <c r="H3" s="386"/>
      <c r="I3" s="386"/>
      <c r="J3" s="386"/>
      <c r="K3" s="108"/>
      <c r="L3" s="385"/>
      <c r="M3" s="385"/>
      <c r="N3" s="162" t="s">
        <v>352</v>
      </c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63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4"/>
    </row>
    <row r="5" spans="2:28" ht="40.5" customHeight="1">
      <c r="B5" s="385" t="s">
        <v>125</v>
      </c>
      <c r="C5" s="385"/>
      <c r="D5" s="385"/>
      <c r="E5" s="385"/>
      <c r="F5" s="385"/>
      <c r="G5" s="385"/>
      <c r="H5" s="385"/>
      <c r="I5" s="385"/>
      <c r="J5" s="385"/>
      <c r="K5" s="385"/>
      <c r="L5" s="127"/>
      <c r="M5" s="11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09"/>
    </row>
    <row r="6" spans="2:28" ht="21" customHeight="1">
      <c r="B6" s="359" t="s">
        <v>111</v>
      </c>
      <c r="C6" s="359"/>
      <c r="D6" s="359"/>
      <c r="E6" s="359"/>
      <c r="F6" s="359"/>
      <c r="G6" s="359"/>
      <c r="H6" s="359"/>
      <c r="I6" s="359"/>
      <c r="J6" s="284"/>
      <c r="K6" s="284"/>
      <c r="L6" s="385"/>
      <c r="M6" s="385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30"/>
      <c r="AB6" s="15"/>
    </row>
    <row r="7" spans="2:28" ht="22.5" customHeight="1" thickBot="1">
      <c r="B7" s="360"/>
      <c r="C7" s="360"/>
      <c r="D7" s="360"/>
      <c r="E7" s="2"/>
      <c r="F7" s="2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</row>
    <row r="8" spans="2:28" s="146" customFormat="1" ht="67.5" customHeight="1">
      <c r="B8" s="391" t="s">
        <v>1</v>
      </c>
      <c r="C8" s="392" t="s">
        <v>123</v>
      </c>
      <c r="D8" s="393" t="s">
        <v>3</v>
      </c>
      <c r="E8" s="371" t="s">
        <v>158</v>
      </c>
      <c r="F8" s="374" t="s">
        <v>150</v>
      </c>
      <c r="G8" s="371" t="s">
        <v>159</v>
      </c>
      <c r="H8" s="387" t="s">
        <v>114</v>
      </c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9"/>
    </row>
    <row r="9" spans="2:28" s="146" customFormat="1" ht="15.75" customHeight="1" thickBot="1">
      <c r="B9" s="369"/>
      <c r="C9" s="366"/>
      <c r="D9" s="394"/>
      <c r="E9" s="372"/>
      <c r="F9" s="375"/>
      <c r="G9" s="372"/>
      <c r="H9" s="380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90"/>
    </row>
    <row r="10" spans="2:28" s="146" customFormat="1" ht="141" customHeight="1" thickBot="1">
      <c r="B10" s="370"/>
      <c r="C10" s="367"/>
      <c r="D10" s="395"/>
      <c r="E10" s="373"/>
      <c r="F10" s="376"/>
      <c r="G10" s="373"/>
      <c r="H10" s="199" t="s">
        <v>112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130</v>
      </c>
      <c r="P10" s="147" t="s">
        <v>131</v>
      </c>
      <c r="Q10" s="147" t="s">
        <v>132</v>
      </c>
      <c r="R10" s="147" t="s">
        <v>133</v>
      </c>
      <c r="S10" s="147" t="s">
        <v>134</v>
      </c>
      <c r="T10" s="147" t="s">
        <v>135</v>
      </c>
      <c r="U10" s="147" t="s">
        <v>136</v>
      </c>
      <c r="V10" s="147" t="s">
        <v>137</v>
      </c>
      <c r="W10" s="147" t="s">
        <v>138</v>
      </c>
      <c r="X10" s="147" t="s">
        <v>139</v>
      </c>
      <c r="Y10" s="147" t="s">
        <v>140</v>
      </c>
      <c r="Z10" s="147" t="s">
        <v>141</v>
      </c>
      <c r="AA10" s="147" t="s">
        <v>67</v>
      </c>
      <c r="AB10" s="147" t="s">
        <v>10</v>
      </c>
    </row>
    <row r="11" spans="2:28" s="146" customFormat="1" ht="15.75" thickBot="1">
      <c r="B11" s="276">
        <v>1</v>
      </c>
      <c r="C11" s="277">
        <v>2</v>
      </c>
      <c r="D11" s="276">
        <v>3</v>
      </c>
      <c r="E11" s="277">
        <v>4</v>
      </c>
      <c r="F11" s="277">
        <v>5</v>
      </c>
      <c r="G11" s="277" t="s">
        <v>153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7">
        <v>11</v>
      </c>
      <c r="N11" s="277">
        <v>12</v>
      </c>
      <c r="O11" s="277">
        <v>13</v>
      </c>
      <c r="P11" s="277">
        <v>14</v>
      </c>
      <c r="Q11" s="277">
        <v>15</v>
      </c>
      <c r="R11" s="277">
        <v>16</v>
      </c>
      <c r="S11" s="277">
        <v>17</v>
      </c>
      <c r="T11" s="277">
        <v>18</v>
      </c>
      <c r="U11" s="277">
        <v>19</v>
      </c>
      <c r="V11" s="277">
        <v>20</v>
      </c>
      <c r="W11" s="277">
        <v>21</v>
      </c>
      <c r="X11" s="277">
        <v>22</v>
      </c>
      <c r="Y11" s="277">
        <v>23</v>
      </c>
      <c r="Z11" s="277">
        <v>24</v>
      </c>
      <c r="AA11" s="277" t="s">
        <v>67</v>
      </c>
      <c r="AB11" s="277" t="s">
        <v>11</v>
      </c>
    </row>
    <row r="12" spans="2:48" s="146" customFormat="1" ht="18.75">
      <c r="B12" s="275" t="s">
        <v>12</v>
      </c>
      <c r="C12" s="155" t="s">
        <v>104</v>
      </c>
      <c r="D12" s="156"/>
      <c r="E12" s="282">
        <f>SUM(E13:E23)</f>
        <v>340250</v>
      </c>
      <c r="F12" s="282">
        <f aca="true" t="shared" si="0" ref="F12:AB12">SUM(F13:F23)</f>
        <v>0</v>
      </c>
      <c r="G12" s="282">
        <f t="shared" si="0"/>
        <v>340250</v>
      </c>
      <c r="H12" s="282">
        <f t="shared" si="0"/>
        <v>340250</v>
      </c>
      <c r="I12" s="282">
        <f t="shared" si="0"/>
        <v>0</v>
      </c>
      <c r="J12" s="282">
        <f t="shared" si="0"/>
        <v>0</v>
      </c>
      <c r="K12" s="282">
        <f t="shared" si="0"/>
        <v>0</v>
      </c>
      <c r="L12" s="282">
        <f t="shared" si="0"/>
        <v>0</v>
      </c>
      <c r="M12" s="282">
        <f t="shared" si="0"/>
        <v>0</v>
      </c>
      <c r="N12" s="282">
        <f t="shared" si="0"/>
        <v>0</v>
      </c>
      <c r="O12" s="282">
        <f t="shared" si="0"/>
        <v>0</v>
      </c>
      <c r="P12" s="282">
        <f t="shared" si="0"/>
        <v>0</v>
      </c>
      <c r="Q12" s="282">
        <f t="shared" si="0"/>
        <v>0</v>
      </c>
      <c r="R12" s="282">
        <f t="shared" si="0"/>
        <v>0</v>
      </c>
      <c r="S12" s="282">
        <f t="shared" si="0"/>
        <v>0</v>
      </c>
      <c r="T12" s="282">
        <f t="shared" si="0"/>
        <v>0</v>
      </c>
      <c r="U12" s="282">
        <f t="shared" si="0"/>
        <v>0</v>
      </c>
      <c r="V12" s="282">
        <f t="shared" si="0"/>
        <v>0</v>
      </c>
      <c r="W12" s="282">
        <f t="shared" si="0"/>
        <v>0</v>
      </c>
      <c r="X12" s="282">
        <f t="shared" si="0"/>
        <v>0</v>
      </c>
      <c r="Y12" s="282">
        <f t="shared" si="0"/>
        <v>0</v>
      </c>
      <c r="Z12" s="282">
        <f t="shared" si="0"/>
        <v>0</v>
      </c>
      <c r="AA12" s="282">
        <f t="shared" si="0"/>
        <v>0</v>
      </c>
      <c r="AB12" s="285">
        <f t="shared" si="0"/>
        <v>0</v>
      </c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</row>
    <row r="13" spans="2:48" ht="18.75">
      <c r="B13" s="26">
        <v>1</v>
      </c>
      <c r="C13" s="117" t="s">
        <v>38</v>
      </c>
      <c r="D13" s="28">
        <v>611100</v>
      </c>
      <c r="E13" s="278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259750</v>
      </c>
      <c r="F13" s="278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78">
        <f aca="true" t="shared" si="1" ref="G13:G23">SUM(H13:AB13)</f>
        <v>259750</v>
      </c>
      <c r="H13" s="278">
        <f>'Tab 3'!G14</f>
        <v>259750</v>
      </c>
      <c r="I13" s="278">
        <f>'Tab 4-PPN1'!G15</f>
        <v>0</v>
      </c>
      <c r="J13" s="278">
        <f>'Tab 4-PPN2'!G15</f>
        <v>0</v>
      </c>
      <c r="K13" s="278">
        <f>'Tab 4-PPN3'!G15</f>
        <v>0</v>
      </c>
      <c r="L13" s="278">
        <f>'Tab 4-PPN4'!G15</f>
        <v>0</v>
      </c>
      <c r="M13" s="278">
        <f>'Tab 4-PPN5'!G15</f>
        <v>0</v>
      </c>
      <c r="N13" s="278">
        <f>'Tab 4-PPN6'!G15</f>
        <v>0</v>
      </c>
      <c r="O13" s="278">
        <f>'Tab 4-PPN7'!G15</f>
        <v>0</v>
      </c>
      <c r="P13" s="278">
        <f>'Tab 4-PPN8'!G15</f>
        <v>0</v>
      </c>
      <c r="Q13" s="278">
        <f>'Tab 4-PPN9'!G15</f>
        <v>0</v>
      </c>
      <c r="R13" s="278">
        <f>'Tab 4-PPN10'!G15</f>
        <v>0</v>
      </c>
      <c r="S13" s="278">
        <f>'Tab 4-PPN11'!G15</f>
        <v>0</v>
      </c>
      <c r="T13" s="278">
        <f>'Tab 4-PPN12'!G15</f>
        <v>0</v>
      </c>
      <c r="U13" s="278">
        <f>'Tab 4-PPN13'!G15</f>
        <v>0</v>
      </c>
      <c r="V13" s="278">
        <f>'Tab 4-PPN14'!G15</f>
        <v>0</v>
      </c>
      <c r="W13" s="278">
        <f>'Tab 4-PPN15'!G15</f>
        <v>0</v>
      </c>
      <c r="X13" s="278">
        <f>'Tab 4-PPN16'!G15</f>
        <v>0</v>
      </c>
      <c r="Y13" s="278">
        <f>'Tab 4-PPN17'!G15</f>
        <v>0</v>
      </c>
      <c r="Z13" s="278">
        <f>'Tab 4-PPN18'!G15</f>
        <v>0</v>
      </c>
      <c r="AA13" s="278">
        <f>'Tab 4-PPN19'!G15</f>
        <v>0</v>
      </c>
      <c r="AB13" s="279">
        <f>'Tab 4-PPN20'!G15</f>
        <v>0</v>
      </c>
      <c r="AD13" s="319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</row>
    <row r="14" spans="2:48" ht="37.5">
      <c r="B14" s="32">
        <v>2</v>
      </c>
      <c r="C14" s="125" t="s">
        <v>80</v>
      </c>
      <c r="D14" s="120">
        <v>611200</v>
      </c>
      <c r="E14" s="278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22000</v>
      </c>
      <c r="F14" s="278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78">
        <f t="shared" si="1"/>
        <v>22000</v>
      </c>
      <c r="H14" s="278">
        <f>'Tab 3'!G15</f>
        <v>22000</v>
      </c>
      <c r="I14" s="278">
        <f>'Tab 4-PPN1'!G16</f>
        <v>0</v>
      </c>
      <c r="J14" s="278">
        <f>'Tab 4-PPN2'!G16</f>
        <v>0</v>
      </c>
      <c r="K14" s="278">
        <f>'Tab 4-PPN3'!G16</f>
        <v>0</v>
      </c>
      <c r="L14" s="278">
        <f>'Tab 4-PPN4'!G16</f>
        <v>0</v>
      </c>
      <c r="M14" s="278">
        <f>'Tab 4-PPN5'!G16</f>
        <v>0</v>
      </c>
      <c r="N14" s="278">
        <f>'Tab 4-PPN6'!G16</f>
        <v>0</v>
      </c>
      <c r="O14" s="278">
        <f>'Tab 4-PPN7'!G16</f>
        <v>0</v>
      </c>
      <c r="P14" s="278">
        <f>'Tab 4-PPN8'!G16</f>
        <v>0</v>
      </c>
      <c r="Q14" s="278">
        <f>'Tab 4-PPN9'!G16</f>
        <v>0</v>
      </c>
      <c r="R14" s="278">
        <f>'Tab 4-PPN10'!G16</f>
        <v>0</v>
      </c>
      <c r="S14" s="278">
        <f>'Tab 4-PPN11'!G16</f>
        <v>0</v>
      </c>
      <c r="T14" s="278">
        <f>'Tab 4-PPN12'!G16</f>
        <v>0</v>
      </c>
      <c r="U14" s="278">
        <f>'Tab 4-PPN13'!G16</f>
        <v>0</v>
      </c>
      <c r="V14" s="278">
        <f>'Tab 4-PPN14'!G16</f>
        <v>0</v>
      </c>
      <c r="W14" s="278">
        <f>'Tab 4-PPN15'!G16</f>
        <v>0</v>
      </c>
      <c r="X14" s="278">
        <f>'Tab 4-PPN16'!G16</f>
        <v>0</v>
      </c>
      <c r="Y14" s="278">
        <f>'Tab 4-PPN17'!G16</f>
        <v>0</v>
      </c>
      <c r="Z14" s="278">
        <f>'Tab 4-PPN18'!G16</f>
        <v>0</v>
      </c>
      <c r="AA14" s="278">
        <f>'Tab 4-PPN19'!G16</f>
        <v>0</v>
      </c>
      <c r="AB14" s="279">
        <f>'Tab 4-PPN20'!G16</f>
        <v>0</v>
      </c>
      <c r="AD14" s="319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</row>
    <row r="15" spans="2:48" ht="18.75">
      <c r="B15" s="32">
        <v>3</v>
      </c>
      <c r="C15" s="119" t="s">
        <v>14</v>
      </c>
      <c r="D15" s="120">
        <v>613100</v>
      </c>
      <c r="E15" s="278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7000</v>
      </c>
      <c r="F15" s="278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78">
        <f t="shared" si="1"/>
        <v>7000</v>
      </c>
      <c r="H15" s="278">
        <f>'Tab 3'!G16</f>
        <v>7000</v>
      </c>
      <c r="I15" s="278">
        <f>'Tab 4-PPN1'!G17</f>
        <v>0</v>
      </c>
      <c r="J15" s="278">
        <f>'Tab 4-PPN2'!G17</f>
        <v>0</v>
      </c>
      <c r="K15" s="278">
        <f>'Tab 4-PPN3'!G17</f>
        <v>0</v>
      </c>
      <c r="L15" s="278">
        <f>'Tab 4-PPN4'!G17</f>
        <v>0</v>
      </c>
      <c r="M15" s="278">
        <f>'Tab 4-PPN5'!G17</f>
        <v>0</v>
      </c>
      <c r="N15" s="278">
        <f>'Tab 4-PPN6'!G17</f>
        <v>0</v>
      </c>
      <c r="O15" s="278">
        <f>'Tab 4-PPN7'!G17</f>
        <v>0</v>
      </c>
      <c r="P15" s="278">
        <f>'Tab 4-PPN8'!G17</f>
        <v>0</v>
      </c>
      <c r="Q15" s="278">
        <f>'Tab 4-PPN9'!G17</f>
        <v>0</v>
      </c>
      <c r="R15" s="278">
        <f>'Tab 4-PPN10'!G17</f>
        <v>0</v>
      </c>
      <c r="S15" s="278">
        <f>'Tab 4-PPN11'!G17</f>
        <v>0</v>
      </c>
      <c r="T15" s="278">
        <f>'Tab 4-PPN12'!G17</f>
        <v>0</v>
      </c>
      <c r="U15" s="278">
        <f>'Tab 4-PPN13'!G17</f>
        <v>0</v>
      </c>
      <c r="V15" s="278">
        <f>'Tab 4-PPN14'!G17</f>
        <v>0</v>
      </c>
      <c r="W15" s="278">
        <f>'Tab 4-PPN15'!G17</f>
        <v>0</v>
      </c>
      <c r="X15" s="278">
        <f>'Tab 4-PPN16'!G17</f>
        <v>0</v>
      </c>
      <c r="Y15" s="278">
        <f>'Tab 4-PPN17'!G17</f>
        <v>0</v>
      </c>
      <c r="Z15" s="278">
        <f>'Tab 4-PPN18'!G17</f>
        <v>0</v>
      </c>
      <c r="AA15" s="278">
        <f>'Tab 4-PPN19'!G17</f>
        <v>0</v>
      </c>
      <c r="AB15" s="279">
        <f>'Tab 4-PPN20'!G17</f>
        <v>0</v>
      </c>
      <c r="AD15" s="319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</row>
    <row r="16" spans="2:48" ht="37.5">
      <c r="B16" s="32">
        <v>4</v>
      </c>
      <c r="C16" s="125" t="s">
        <v>81</v>
      </c>
      <c r="D16" s="120">
        <v>613200</v>
      </c>
      <c r="E16" s="278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4500</v>
      </c>
      <c r="F16" s="278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78">
        <f t="shared" si="1"/>
        <v>4500</v>
      </c>
      <c r="H16" s="278">
        <f>'Tab 3'!G17</f>
        <v>4500</v>
      </c>
      <c r="I16" s="278">
        <f>'Tab 4-PPN1'!G18</f>
        <v>0</v>
      </c>
      <c r="J16" s="278">
        <f>'Tab 4-PPN2'!G18</f>
        <v>0</v>
      </c>
      <c r="K16" s="278">
        <f>'Tab 4-PPN3'!G18</f>
        <v>0</v>
      </c>
      <c r="L16" s="278">
        <f>'Tab 4-PPN4'!G18</f>
        <v>0</v>
      </c>
      <c r="M16" s="278">
        <f>'Tab 4-PPN5'!G18</f>
        <v>0</v>
      </c>
      <c r="N16" s="278">
        <f>'Tab 4-PPN6'!G18</f>
        <v>0</v>
      </c>
      <c r="O16" s="278">
        <f>'Tab 4-PPN7'!G18</f>
        <v>0</v>
      </c>
      <c r="P16" s="278">
        <f>'Tab 4-PPN8'!G18</f>
        <v>0</v>
      </c>
      <c r="Q16" s="278">
        <f>'Tab 4-PPN9'!G18</f>
        <v>0</v>
      </c>
      <c r="R16" s="278">
        <f>'Tab 4-PPN10'!G18</f>
        <v>0</v>
      </c>
      <c r="S16" s="278">
        <f>'Tab 4-PPN11'!G18</f>
        <v>0</v>
      </c>
      <c r="T16" s="278">
        <f>'Tab 4-PPN12'!G18</f>
        <v>0</v>
      </c>
      <c r="U16" s="278">
        <f>'Tab 4-PPN13'!G18</f>
        <v>0</v>
      </c>
      <c r="V16" s="278">
        <f>'Tab 4-PPN14'!G18</f>
        <v>0</v>
      </c>
      <c r="W16" s="278">
        <f>'Tab 4-PPN15'!G18</f>
        <v>0</v>
      </c>
      <c r="X16" s="278">
        <f>'Tab 4-PPN16'!G18</f>
        <v>0</v>
      </c>
      <c r="Y16" s="278">
        <f>'Tab 4-PPN17'!G18</f>
        <v>0</v>
      </c>
      <c r="Z16" s="278">
        <f>'Tab 4-PPN18'!G18</f>
        <v>0</v>
      </c>
      <c r="AA16" s="278">
        <f>'Tab 4-PPN19'!G18</f>
        <v>0</v>
      </c>
      <c r="AB16" s="279">
        <f>'Tab 4-PPN20'!G18</f>
        <v>0</v>
      </c>
      <c r="AD16" s="319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</row>
    <row r="17" spans="2:48" ht="37.5">
      <c r="B17" s="32">
        <v>5</v>
      </c>
      <c r="C17" s="125" t="s">
        <v>16</v>
      </c>
      <c r="D17" s="120">
        <v>613300</v>
      </c>
      <c r="E17" s="278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1500</v>
      </c>
      <c r="F17" s="278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78">
        <f t="shared" si="1"/>
        <v>1500</v>
      </c>
      <c r="H17" s="278">
        <f>'Tab 3'!G18</f>
        <v>1500</v>
      </c>
      <c r="I17" s="278">
        <f>'Tab 4-PPN1'!G19</f>
        <v>0</v>
      </c>
      <c r="J17" s="278">
        <f>'Tab 4-PPN2'!G19</f>
        <v>0</v>
      </c>
      <c r="K17" s="278">
        <f>'Tab 4-PPN3'!G19</f>
        <v>0</v>
      </c>
      <c r="L17" s="278">
        <f>'Tab 4-PPN4'!G19</f>
        <v>0</v>
      </c>
      <c r="M17" s="278">
        <f>'Tab 4-PPN5'!G19</f>
        <v>0</v>
      </c>
      <c r="N17" s="278">
        <f>'Tab 4-PPN6'!G19</f>
        <v>0</v>
      </c>
      <c r="O17" s="278">
        <f>'Tab 4-PPN7'!G19</f>
        <v>0</v>
      </c>
      <c r="P17" s="278">
        <f>'Tab 4-PPN8'!G19</f>
        <v>0</v>
      </c>
      <c r="Q17" s="278">
        <f>'Tab 4-PPN9'!G19</f>
        <v>0</v>
      </c>
      <c r="R17" s="278">
        <f>'Tab 4-PPN10'!G19</f>
        <v>0</v>
      </c>
      <c r="S17" s="278">
        <f>'Tab 4-PPN11'!G19</f>
        <v>0</v>
      </c>
      <c r="T17" s="278">
        <f>'Tab 4-PPN12'!G19</f>
        <v>0</v>
      </c>
      <c r="U17" s="278">
        <f>'Tab 4-PPN13'!G19</f>
        <v>0</v>
      </c>
      <c r="V17" s="278">
        <f>'Tab 4-PPN14'!G19</f>
        <v>0</v>
      </c>
      <c r="W17" s="278">
        <f>'Tab 4-PPN15'!G19</f>
        <v>0</v>
      </c>
      <c r="X17" s="278">
        <f>'Tab 4-PPN16'!G19</f>
        <v>0</v>
      </c>
      <c r="Y17" s="278">
        <f>'Tab 4-PPN17'!G19</f>
        <v>0</v>
      </c>
      <c r="Z17" s="278">
        <f>'Tab 4-PPN18'!G19</f>
        <v>0</v>
      </c>
      <c r="AA17" s="278">
        <f>'Tab 4-PPN19'!G19</f>
        <v>0</v>
      </c>
      <c r="AB17" s="279">
        <f>'Tab 4-PPN20'!G19</f>
        <v>0</v>
      </c>
      <c r="AD17" s="319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</row>
    <row r="18" spans="2:48" ht="18.75">
      <c r="B18" s="32">
        <v>6</v>
      </c>
      <c r="C18" s="119" t="s">
        <v>40</v>
      </c>
      <c r="D18" s="120">
        <v>613400</v>
      </c>
      <c r="E18" s="278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2000</v>
      </c>
      <c r="F18" s="278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78">
        <f t="shared" si="1"/>
        <v>2000</v>
      </c>
      <c r="H18" s="278">
        <f>'Tab 3'!G19</f>
        <v>2000</v>
      </c>
      <c r="I18" s="278">
        <f>'Tab 4-PPN1'!G20</f>
        <v>0</v>
      </c>
      <c r="J18" s="278">
        <f>'Tab 4-PPN2'!G20</f>
        <v>0</v>
      </c>
      <c r="K18" s="278">
        <f>'Tab 4-PPN3'!G20</f>
        <v>0</v>
      </c>
      <c r="L18" s="278">
        <f>'Tab 4-PPN4'!G20</f>
        <v>0</v>
      </c>
      <c r="M18" s="278">
        <f>'Tab 4-PPN5'!G20</f>
        <v>0</v>
      </c>
      <c r="N18" s="278">
        <f>'Tab 4-PPN6'!G20</f>
        <v>0</v>
      </c>
      <c r="O18" s="278">
        <f>'Tab 4-PPN7'!G20</f>
        <v>0</v>
      </c>
      <c r="P18" s="278">
        <f>'Tab 4-PPN8'!G20</f>
        <v>0</v>
      </c>
      <c r="Q18" s="278">
        <f>'Tab 4-PPN9'!G20</f>
        <v>0</v>
      </c>
      <c r="R18" s="278">
        <f>'Tab 4-PPN10'!G20</f>
        <v>0</v>
      </c>
      <c r="S18" s="278">
        <f>'Tab 4-PPN11'!G20</f>
        <v>0</v>
      </c>
      <c r="T18" s="278">
        <f>'Tab 4-PPN12'!G20</f>
        <v>0</v>
      </c>
      <c r="U18" s="278">
        <f>'Tab 4-PPN13'!G20</f>
        <v>0</v>
      </c>
      <c r="V18" s="278">
        <f>'Tab 4-PPN14'!G20</f>
        <v>0</v>
      </c>
      <c r="W18" s="278">
        <f>'Tab 4-PPN15'!G20</f>
        <v>0</v>
      </c>
      <c r="X18" s="278">
        <f>'Tab 4-PPN16'!G20</f>
        <v>0</v>
      </c>
      <c r="Y18" s="278">
        <f>'Tab 4-PPN17'!G20</f>
        <v>0</v>
      </c>
      <c r="Z18" s="278">
        <f>'Tab 4-PPN18'!G20</f>
        <v>0</v>
      </c>
      <c r="AA18" s="278">
        <f>'Tab 4-PPN19'!G20</f>
        <v>0</v>
      </c>
      <c r="AB18" s="279">
        <f>'Tab 4-PPN20'!G20</f>
        <v>0</v>
      </c>
      <c r="AD18" s="319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</row>
    <row r="19" spans="2:48" ht="37.5">
      <c r="B19" s="32">
        <v>7</v>
      </c>
      <c r="C19" s="125" t="s">
        <v>41</v>
      </c>
      <c r="D19" s="120">
        <v>613500</v>
      </c>
      <c r="E19" s="278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2000</v>
      </c>
      <c r="F19" s="278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78">
        <f t="shared" si="1"/>
        <v>2000</v>
      </c>
      <c r="H19" s="278">
        <f>'Tab 3'!G20</f>
        <v>2000</v>
      </c>
      <c r="I19" s="278">
        <f>'Tab 4-PPN1'!G21</f>
        <v>0</v>
      </c>
      <c r="J19" s="278">
        <f>'Tab 4-PPN2'!G21</f>
        <v>0</v>
      </c>
      <c r="K19" s="278">
        <f>'Tab 4-PPN3'!G21</f>
        <v>0</v>
      </c>
      <c r="L19" s="278">
        <f>'Tab 4-PPN4'!G21</f>
        <v>0</v>
      </c>
      <c r="M19" s="278">
        <f>'Tab 4-PPN5'!G21</f>
        <v>0</v>
      </c>
      <c r="N19" s="278">
        <f>'Tab 4-PPN6'!G21</f>
        <v>0</v>
      </c>
      <c r="O19" s="278">
        <f>'Tab 4-PPN7'!G21</f>
        <v>0</v>
      </c>
      <c r="P19" s="278">
        <f>'Tab 4-PPN8'!G21</f>
        <v>0</v>
      </c>
      <c r="Q19" s="278">
        <f>'Tab 4-PPN9'!G21</f>
        <v>0</v>
      </c>
      <c r="R19" s="278">
        <f>'Tab 4-PPN10'!G21</f>
        <v>0</v>
      </c>
      <c r="S19" s="278">
        <f>'Tab 4-PPN11'!G21</f>
        <v>0</v>
      </c>
      <c r="T19" s="278">
        <f>'Tab 4-PPN12'!G21</f>
        <v>0</v>
      </c>
      <c r="U19" s="278">
        <f>'Tab 4-PPN13'!G21</f>
        <v>0</v>
      </c>
      <c r="V19" s="278">
        <f>'Tab 4-PPN14'!G21</f>
        <v>0</v>
      </c>
      <c r="W19" s="278">
        <f>'Tab 4-PPN15'!G21</f>
        <v>0</v>
      </c>
      <c r="X19" s="278">
        <f>'Tab 4-PPN16'!G21</f>
        <v>0</v>
      </c>
      <c r="Y19" s="278">
        <f>'Tab 4-PPN17'!G21</f>
        <v>0</v>
      </c>
      <c r="Z19" s="278">
        <f>'Tab 4-PPN18'!G21</f>
        <v>0</v>
      </c>
      <c r="AA19" s="278">
        <f>'Tab 4-PPN19'!G21</f>
        <v>0</v>
      </c>
      <c r="AB19" s="279">
        <f>'Tab 4-PPN20'!G21</f>
        <v>0</v>
      </c>
      <c r="AD19" s="319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</row>
    <row r="20" spans="2:48" ht="18.75">
      <c r="B20" s="32">
        <v>8</v>
      </c>
      <c r="C20" s="119" t="s">
        <v>101</v>
      </c>
      <c r="D20" s="120">
        <v>613600</v>
      </c>
      <c r="E20" s="278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6300</v>
      </c>
      <c r="F20" s="278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78">
        <f t="shared" si="1"/>
        <v>6300</v>
      </c>
      <c r="H20" s="278">
        <f>'Tab 3'!G21</f>
        <v>6300</v>
      </c>
      <c r="I20" s="278">
        <f>'Tab 4-PPN1'!G22</f>
        <v>0</v>
      </c>
      <c r="J20" s="278">
        <f>'Tab 4-PPN2'!G22</f>
        <v>0</v>
      </c>
      <c r="K20" s="278">
        <f>'Tab 4-PPN3'!G22</f>
        <v>0</v>
      </c>
      <c r="L20" s="278">
        <f>'Tab 4-PPN4'!G22</f>
        <v>0</v>
      </c>
      <c r="M20" s="278">
        <f>'Tab 4-PPN5'!G22</f>
        <v>0</v>
      </c>
      <c r="N20" s="278">
        <f>'Tab 4-PPN6'!G22</f>
        <v>0</v>
      </c>
      <c r="O20" s="278">
        <f>'Tab 4-PPN7'!G22</f>
        <v>0</v>
      </c>
      <c r="P20" s="278">
        <f>'Tab 4-PPN8'!G22</f>
        <v>0</v>
      </c>
      <c r="Q20" s="278">
        <f>'Tab 4-PPN9'!G22</f>
        <v>0</v>
      </c>
      <c r="R20" s="278">
        <f>'Tab 4-PPN10'!G22</f>
        <v>0</v>
      </c>
      <c r="S20" s="278">
        <f>'Tab 4-PPN11'!G22</f>
        <v>0</v>
      </c>
      <c r="T20" s="278">
        <f>'Tab 4-PPN12'!G22</f>
        <v>0</v>
      </c>
      <c r="U20" s="278">
        <f>'Tab 4-PPN13'!G22</f>
        <v>0</v>
      </c>
      <c r="V20" s="278">
        <f>'Tab 4-PPN14'!G22</f>
        <v>0</v>
      </c>
      <c r="W20" s="278">
        <f>'Tab 4-PPN15'!G22</f>
        <v>0</v>
      </c>
      <c r="X20" s="278">
        <f>'Tab 4-PPN16'!G22</f>
        <v>0</v>
      </c>
      <c r="Y20" s="278">
        <f>'Tab 4-PPN17'!G22</f>
        <v>0</v>
      </c>
      <c r="Z20" s="278">
        <f>'Tab 4-PPN18'!G22</f>
        <v>0</v>
      </c>
      <c r="AA20" s="278">
        <f>'Tab 4-PPN19'!G22</f>
        <v>0</v>
      </c>
      <c r="AB20" s="279">
        <f>'Tab 4-PPN20'!G22</f>
        <v>0</v>
      </c>
      <c r="AD20" s="319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</row>
    <row r="21" spans="2:48" ht="18.75">
      <c r="B21" s="32">
        <v>9</v>
      </c>
      <c r="C21" s="119" t="s">
        <v>18</v>
      </c>
      <c r="D21" s="120">
        <v>613700</v>
      </c>
      <c r="E21" s="278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3000</v>
      </c>
      <c r="F21" s="278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78">
        <f t="shared" si="1"/>
        <v>3000</v>
      </c>
      <c r="H21" s="278">
        <f>'Tab 3'!G22</f>
        <v>3000</v>
      </c>
      <c r="I21" s="278">
        <f>'Tab 4-PPN1'!G23</f>
        <v>0</v>
      </c>
      <c r="J21" s="278">
        <f>'Tab 4-PPN2'!G23</f>
        <v>0</v>
      </c>
      <c r="K21" s="278">
        <f>'Tab 4-PPN3'!G23</f>
        <v>0</v>
      </c>
      <c r="L21" s="278">
        <f>'Tab 4-PPN4'!G23</f>
        <v>0</v>
      </c>
      <c r="M21" s="278">
        <f>'Tab 4-PPN5'!G23</f>
        <v>0</v>
      </c>
      <c r="N21" s="278">
        <f>'Tab 4-PPN6'!G23</f>
        <v>0</v>
      </c>
      <c r="O21" s="278">
        <f>'Tab 4-PPN7'!G23</f>
        <v>0</v>
      </c>
      <c r="P21" s="278">
        <f>'Tab 4-PPN8'!G23</f>
        <v>0</v>
      </c>
      <c r="Q21" s="278">
        <f>'Tab 4-PPN9'!G23</f>
        <v>0</v>
      </c>
      <c r="R21" s="278">
        <f>'Tab 4-PPN10'!G23</f>
        <v>0</v>
      </c>
      <c r="S21" s="278">
        <f>'Tab 4-PPN11'!G23</f>
        <v>0</v>
      </c>
      <c r="T21" s="278">
        <f>'Tab 4-PPN12'!G23</f>
        <v>0</v>
      </c>
      <c r="U21" s="278">
        <f>'Tab 4-PPN13'!G23</f>
        <v>0</v>
      </c>
      <c r="V21" s="278">
        <f>'Tab 4-PPN14'!G23</f>
        <v>0</v>
      </c>
      <c r="W21" s="278">
        <f>'Tab 4-PPN15'!G23</f>
        <v>0</v>
      </c>
      <c r="X21" s="278">
        <f>'Tab 4-PPN16'!G23</f>
        <v>0</v>
      </c>
      <c r="Y21" s="278">
        <f>'Tab 4-PPN17'!G23</f>
        <v>0</v>
      </c>
      <c r="Z21" s="278">
        <f>'Tab 4-PPN18'!G23</f>
        <v>0</v>
      </c>
      <c r="AA21" s="278">
        <f>'Tab 4-PPN19'!G23</f>
        <v>0</v>
      </c>
      <c r="AB21" s="279">
        <f>'Tab 4-PPN20'!G23</f>
        <v>0</v>
      </c>
      <c r="AD21" s="319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</row>
    <row r="22" spans="2:48" ht="37.5">
      <c r="B22" s="32">
        <v>10</v>
      </c>
      <c r="C22" s="125" t="s">
        <v>83</v>
      </c>
      <c r="D22" s="120">
        <v>613800</v>
      </c>
      <c r="E22" s="278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2000</v>
      </c>
      <c r="F22" s="278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78">
        <f t="shared" si="1"/>
        <v>2000</v>
      </c>
      <c r="H22" s="278">
        <f>'Tab 3'!G23</f>
        <v>2000</v>
      </c>
      <c r="I22" s="278">
        <f>'Tab 4-PPN1'!G24</f>
        <v>0</v>
      </c>
      <c r="J22" s="278">
        <f>'Tab 4-PPN2'!G24</f>
        <v>0</v>
      </c>
      <c r="K22" s="278">
        <f>'Tab 4-PPN3'!G24</f>
        <v>0</v>
      </c>
      <c r="L22" s="278">
        <f>'Tab 4-PPN4'!G24</f>
        <v>0</v>
      </c>
      <c r="M22" s="278">
        <f>'Tab 4-PPN5'!G24</f>
        <v>0</v>
      </c>
      <c r="N22" s="278">
        <f>'Tab 4-PPN6'!G24</f>
        <v>0</v>
      </c>
      <c r="O22" s="278">
        <f>'Tab 4-PPN7'!G24</f>
        <v>0</v>
      </c>
      <c r="P22" s="278">
        <f>'Tab 4-PPN8'!G24</f>
        <v>0</v>
      </c>
      <c r="Q22" s="278">
        <f>'Tab 4-PPN9'!G24</f>
        <v>0</v>
      </c>
      <c r="R22" s="278">
        <f>'Tab 4-PPN10'!G24</f>
        <v>0</v>
      </c>
      <c r="S22" s="278">
        <f>'Tab 4-PPN11'!G24</f>
        <v>0</v>
      </c>
      <c r="T22" s="278">
        <f>'Tab 4-PPN12'!G24</f>
        <v>0</v>
      </c>
      <c r="U22" s="278">
        <f>'Tab 4-PPN13'!G24</f>
        <v>0</v>
      </c>
      <c r="V22" s="278">
        <f>'Tab 4-PPN14'!G24</f>
        <v>0</v>
      </c>
      <c r="W22" s="278">
        <f>'Tab 4-PPN15'!G24</f>
        <v>0</v>
      </c>
      <c r="X22" s="278">
        <f>'Tab 4-PPN16'!G24</f>
        <v>0</v>
      </c>
      <c r="Y22" s="278">
        <f>'Tab 4-PPN17'!G24</f>
        <v>0</v>
      </c>
      <c r="Z22" s="278">
        <f>'Tab 4-PPN18'!G24</f>
        <v>0</v>
      </c>
      <c r="AA22" s="278">
        <f>'Tab 4-PPN19'!G24</f>
        <v>0</v>
      </c>
      <c r="AB22" s="279">
        <f>'Tab 4-PPN20'!G24</f>
        <v>0</v>
      </c>
      <c r="AD22" s="319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</row>
    <row r="23" spans="2:48" ht="37.5">
      <c r="B23" s="32">
        <v>11</v>
      </c>
      <c r="C23" s="125" t="s">
        <v>20</v>
      </c>
      <c r="D23" s="120">
        <v>613900</v>
      </c>
      <c r="E23" s="278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30200</v>
      </c>
      <c r="F23" s="278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78">
        <f t="shared" si="1"/>
        <v>30200</v>
      </c>
      <c r="H23" s="278">
        <f>'Tab 3'!G24</f>
        <v>30200</v>
      </c>
      <c r="I23" s="278">
        <f>'Tab 4-PPN1'!G25</f>
        <v>0</v>
      </c>
      <c r="J23" s="278">
        <f>'Tab 4-PPN2'!G25</f>
        <v>0</v>
      </c>
      <c r="K23" s="278">
        <f>'Tab 4-PPN3'!G25</f>
        <v>0</v>
      </c>
      <c r="L23" s="278">
        <f>'Tab 4-PPN4'!G25</f>
        <v>0</v>
      </c>
      <c r="M23" s="278">
        <f>'Tab 4-PPN5'!G25</f>
        <v>0</v>
      </c>
      <c r="N23" s="278">
        <f>'Tab 4-PPN6'!G25</f>
        <v>0</v>
      </c>
      <c r="O23" s="278">
        <f>'Tab 4-PPN7'!G25</f>
        <v>0</v>
      </c>
      <c r="P23" s="278">
        <f>'Tab 4-PPN8'!G25</f>
        <v>0</v>
      </c>
      <c r="Q23" s="278">
        <f>'Tab 4-PPN9'!G25</f>
        <v>0</v>
      </c>
      <c r="R23" s="278">
        <f>'Tab 4-PPN10'!G25</f>
        <v>0</v>
      </c>
      <c r="S23" s="278">
        <f>'Tab 4-PPN11'!G25</f>
        <v>0</v>
      </c>
      <c r="T23" s="278">
        <f>'Tab 4-PPN12'!G25</f>
        <v>0</v>
      </c>
      <c r="U23" s="278">
        <f>'Tab 4-PPN13'!G25</f>
        <v>0</v>
      </c>
      <c r="V23" s="278">
        <f>'Tab 4-PPN14'!G25</f>
        <v>0</v>
      </c>
      <c r="W23" s="278">
        <f>'Tab 4-PPN15'!G25</f>
        <v>0</v>
      </c>
      <c r="X23" s="278">
        <f>'Tab 4-PPN16'!G25</f>
        <v>0</v>
      </c>
      <c r="Y23" s="278">
        <f>'Tab 4-PPN17'!G25</f>
        <v>0</v>
      </c>
      <c r="Z23" s="278">
        <f>'Tab 4-PPN18'!G25</f>
        <v>0</v>
      </c>
      <c r="AA23" s="278">
        <f>'Tab 4-PPN19'!G25</f>
        <v>0</v>
      </c>
      <c r="AB23" s="279">
        <f>'Tab 4-PPN20'!G25</f>
        <v>0</v>
      </c>
      <c r="AD23" s="319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</row>
    <row r="24" spans="2:29" s="146" customFormat="1" ht="65.25" customHeight="1" thickBot="1">
      <c r="B24" s="241" t="s">
        <v>21</v>
      </c>
      <c r="C24" s="153" t="s">
        <v>103</v>
      </c>
      <c r="D24" s="208">
        <v>614000</v>
      </c>
      <c r="E24" s="283">
        <f>E25+E28+E30+E39+E42+E44</f>
        <v>0</v>
      </c>
      <c r="F24" s="283">
        <f aca="true" t="shared" si="2" ref="F24:AB24">F25+F28+F30+F39+F42+F44</f>
        <v>0</v>
      </c>
      <c r="G24" s="283">
        <f t="shared" si="2"/>
        <v>0</v>
      </c>
      <c r="H24" s="283">
        <f t="shared" si="2"/>
        <v>0</v>
      </c>
      <c r="I24" s="283">
        <f t="shared" si="2"/>
        <v>0</v>
      </c>
      <c r="J24" s="283">
        <f t="shared" si="2"/>
        <v>0</v>
      </c>
      <c r="K24" s="283">
        <f t="shared" si="2"/>
        <v>0</v>
      </c>
      <c r="L24" s="283">
        <f t="shared" si="2"/>
        <v>0</v>
      </c>
      <c r="M24" s="283">
        <f t="shared" si="2"/>
        <v>0</v>
      </c>
      <c r="N24" s="283">
        <f t="shared" si="2"/>
        <v>0</v>
      </c>
      <c r="O24" s="283">
        <f t="shared" si="2"/>
        <v>0</v>
      </c>
      <c r="P24" s="283">
        <f t="shared" si="2"/>
        <v>0</v>
      </c>
      <c r="Q24" s="283">
        <f t="shared" si="2"/>
        <v>0</v>
      </c>
      <c r="R24" s="283">
        <f t="shared" si="2"/>
        <v>0</v>
      </c>
      <c r="S24" s="283">
        <f t="shared" si="2"/>
        <v>0</v>
      </c>
      <c r="T24" s="283">
        <f t="shared" si="2"/>
        <v>0</v>
      </c>
      <c r="U24" s="283">
        <f t="shared" si="2"/>
        <v>0</v>
      </c>
      <c r="V24" s="283">
        <f t="shared" si="2"/>
        <v>0</v>
      </c>
      <c r="W24" s="283">
        <f t="shared" si="2"/>
        <v>0</v>
      </c>
      <c r="X24" s="283">
        <f t="shared" si="2"/>
        <v>0</v>
      </c>
      <c r="Y24" s="283">
        <f t="shared" si="2"/>
        <v>0</v>
      </c>
      <c r="Z24" s="283">
        <f t="shared" si="2"/>
        <v>0</v>
      </c>
      <c r="AA24" s="283">
        <f t="shared" si="2"/>
        <v>0</v>
      </c>
      <c r="AB24" s="286">
        <f t="shared" si="2"/>
        <v>0</v>
      </c>
      <c r="AC24" s="154"/>
    </row>
    <row r="25" spans="2:28" ht="18.75">
      <c r="B25" s="242">
        <v>1</v>
      </c>
      <c r="C25" s="212" t="s">
        <v>85</v>
      </c>
      <c r="D25" s="207">
        <v>614100</v>
      </c>
      <c r="E25" s="280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80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80">
        <f aca="true" t="shared" si="3" ref="G25:G45">SUM(H25:AB25)</f>
        <v>0</v>
      </c>
      <c r="H25" s="280">
        <f>'Tab 3'!G26</f>
        <v>0</v>
      </c>
      <c r="I25" s="280">
        <f>'Tab 4-PPN1'!G27</f>
        <v>0</v>
      </c>
      <c r="J25" s="280">
        <f>'Tab 4-PPN2'!G27</f>
        <v>0</v>
      </c>
      <c r="K25" s="280">
        <f>'Tab 4-PPN3'!G27</f>
        <v>0</v>
      </c>
      <c r="L25" s="280">
        <f>'Tab 4-PPN4'!G27</f>
        <v>0</v>
      </c>
      <c r="M25" s="280">
        <f>'Tab 4-PPN5'!G27</f>
        <v>0</v>
      </c>
      <c r="N25" s="280">
        <f>'Tab 4-PPN6'!G27</f>
        <v>0</v>
      </c>
      <c r="O25" s="280">
        <f>'Tab 4-PPN7'!G27</f>
        <v>0</v>
      </c>
      <c r="P25" s="280">
        <f>'Tab 4-PPN8'!G27</f>
        <v>0</v>
      </c>
      <c r="Q25" s="280">
        <f>'Tab 4-PPN9'!G27</f>
        <v>0</v>
      </c>
      <c r="R25" s="280">
        <f>'Tab 4-PPN10'!G27</f>
        <v>0</v>
      </c>
      <c r="S25" s="280">
        <f>'Tab 4-PPN11'!G27</f>
        <v>0</v>
      </c>
      <c r="T25" s="280">
        <f>'Tab 4-PPN12'!G27</f>
        <v>0</v>
      </c>
      <c r="U25" s="280">
        <f>'Tab 4-PPN13'!G27</f>
        <v>0</v>
      </c>
      <c r="V25" s="280">
        <f>'Tab 4-PPN14'!G27</f>
        <v>0</v>
      </c>
      <c r="W25" s="280">
        <f>'Tab 4-PPN15'!G27</f>
        <v>0</v>
      </c>
      <c r="X25" s="280">
        <f>'Tab 4-PPN16'!G27</f>
        <v>0</v>
      </c>
      <c r="Y25" s="280">
        <f>'Tab 4-PPN17'!G27</f>
        <v>0</v>
      </c>
      <c r="Z25" s="280">
        <f>'Tab 4-PPN18'!G27</f>
        <v>0</v>
      </c>
      <c r="AA25" s="280">
        <f>'Tab 4-PPN19'!G27</f>
        <v>0</v>
      </c>
      <c r="AB25" s="281">
        <f>'Tab 4-PPN20'!G27</f>
        <v>0</v>
      </c>
    </row>
    <row r="26" spans="2:28" ht="18.75" hidden="1">
      <c r="B26" s="37"/>
      <c r="C26" s="122"/>
      <c r="D26" s="123"/>
      <c r="E26" s="278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78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78">
        <f t="shared" si="3"/>
        <v>0</v>
      </c>
      <c r="H26" s="278">
        <f>'Tab 3'!G27</f>
        <v>0</v>
      </c>
      <c r="I26" s="278">
        <f>'Tab 4-PPN1'!G28</f>
        <v>0</v>
      </c>
      <c r="J26" s="278">
        <f>'Tab 4-PPN2'!G28</f>
        <v>0</v>
      </c>
      <c r="K26" s="278">
        <f>'Tab 4-PPN3'!G28</f>
        <v>0</v>
      </c>
      <c r="L26" s="278">
        <f>'Tab 4-PPN4'!G28</f>
        <v>0</v>
      </c>
      <c r="M26" s="278">
        <f>'Tab 4-PPN5'!G28</f>
        <v>0</v>
      </c>
      <c r="N26" s="278">
        <f>'Tab 4-PPN6'!G28</f>
        <v>0</v>
      </c>
      <c r="O26" s="278">
        <f>'Tab 4-PPN7'!G28</f>
        <v>0</v>
      </c>
      <c r="P26" s="278">
        <f>'Tab 4-PPN8'!G28</f>
        <v>0</v>
      </c>
      <c r="Q26" s="278">
        <f>'Tab 4-PPN9'!G28</f>
        <v>0</v>
      </c>
      <c r="R26" s="278">
        <f>'Tab 4-PPN10'!G28</f>
        <v>0</v>
      </c>
      <c r="S26" s="278">
        <f>'Tab 4-PPN11'!G28</f>
        <v>0</v>
      </c>
      <c r="T26" s="278">
        <f>'Tab 4-PPN12'!G28</f>
        <v>0</v>
      </c>
      <c r="U26" s="278">
        <f>'Tab 4-PPN13'!G28</f>
        <v>0</v>
      </c>
      <c r="V26" s="278">
        <f>'Tab 4-PPN14'!G28</f>
        <v>0</v>
      </c>
      <c r="W26" s="278">
        <f>'Tab 4-PPN15'!G28</f>
        <v>0</v>
      </c>
      <c r="X26" s="278">
        <f>'Tab 4-PPN16'!G28</f>
        <v>0</v>
      </c>
      <c r="Y26" s="278">
        <f>'Tab 4-PPN17'!G28</f>
        <v>0</v>
      </c>
      <c r="Z26" s="278">
        <f>'Tab 4-PPN18'!G28</f>
        <v>0</v>
      </c>
      <c r="AA26" s="278">
        <f>'Tab 4-PPN19'!G28</f>
        <v>0</v>
      </c>
      <c r="AB26" s="279">
        <f>'Tab 4-PPN20'!G28</f>
        <v>0</v>
      </c>
    </row>
    <row r="27" spans="2:28" ht="18.75" hidden="1">
      <c r="B27" s="37"/>
      <c r="C27" s="122"/>
      <c r="D27" s="123"/>
      <c r="E27" s="278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78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78">
        <f t="shared" si="3"/>
        <v>0</v>
      </c>
      <c r="H27" s="278">
        <f>'Tab 3'!G28</f>
        <v>0</v>
      </c>
      <c r="I27" s="278">
        <f>'Tab 4-PPN1'!G29</f>
        <v>0</v>
      </c>
      <c r="J27" s="278">
        <f>'Tab 4-PPN2'!G29</f>
        <v>0</v>
      </c>
      <c r="K27" s="278">
        <f>'Tab 4-PPN3'!G29</f>
        <v>0</v>
      </c>
      <c r="L27" s="278">
        <f>'Tab 4-PPN4'!G29</f>
        <v>0</v>
      </c>
      <c r="M27" s="278">
        <f>'Tab 4-PPN5'!G29</f>
        <v>0</v>
      </c>
      <c r="N27" s="278">
        <f>'Tab 4-PPN6'!G29</f>
        <v>0</v>
      </c>
      <c r="O27" s="278">
        <f>'Tab 4-PPN7'!G29</f>
        <v>0</v>
      </c>
      <c r="P27" s="278">
        <f>'Tab 4-PPN8'!G29</f>
        <v>0</v>
      </c>
      <c r="Q27" s="278">
        <f>'Tab 4-PPN9'!G29</f>
        <v>0</v>
      </c>
      <c r="R27" s="278">
        <f>'Tab 4-PPN10'!G29</f>
        <v>0</v>
      </c>
      <c r="S27" s="278">
        <f>'Tab 4-PPN11'!G29</f>
        <v>0</v>
      </c>
      <c r="T27" s="278">
        <f>'Tab 4-PPN12'!G29</f>
        <v>0</v>
      </c>
      <c r="U27" s="278">
        <f>'Tab 4-PPN13'!G29</f>
        <v>0</v>
      </c>
      <c r="V27" s="278">
        <f>'Tab 4-PPN14'!G29</f>
        <v>0</v>
      </c>
      <c r="W27" s="278">
        <f>'Tab 4-PPN15'!G29</f>
        <v>0</v>
      </c>
      <c r="X27" s="278">
        <f>'Tab 4-PPN16'!G29</f>
        <v>0</v>
      </c>
      <c r="Y27" s="278">
        <f>'Tab 4-PPN17'!G29</f>
        <v>0</v>
      </c>
      <c r="Z27" s="278">
        <f>'Tab 4-PPN18'!G29</f>
        <v>0</v>
      </c>
      <c r="AA27" s="278">
        <f>'Tab 4-PPN19'!G29</f>
        <v>0</v>
      </c>
      <c r="AB27" s="279">
        <f>'Tab 4-PPN20'!G29</f>
        <v>0</v>
      </c>
    </row>
    <row r="28" spans="2:28" ht="18.75">
      <c r="B28" s="37">
        <v>2</v>
      </c>
      <c r="C28" s="122" t="s">
        <v>86</v>
      </c>
      <c r="D28" s="123">
        <v>614200</v>
      </c>
      <c r="E28" s="278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78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78">
        <f t="shared" si="3"/>
        <v>0</v>
      </c>
      <c r="H28" s="278">
        <f>'Tab 3'!G29</f>
        <v>0</v>
      </c>
      <c r="I28" s="278">
        <f>'Tab 4-PPN1'!G30</f>
        <v>0</v>
      </c>
      <c r="J28" s="278">
        <f>'Tab 4-PPN2'!G30</f>
        <v>0</v>
      </c>
      <c r="K28" s="278">
        <f>'Tab 4-PPN3'!G30</f>
        <v>0</v>
      </c>
      <c r="L28" s="278">
        <f>'Tab 4-PPN4'!G30</f>
        <v>0</v>
      </c>
      <c r="M28" s="278">
        <f>'Tab 4-PPN5'!G30</f>
        <v>0</v>
      </c>
      <c r="N28" s="278">
        <f>'Tab 4-PPN6'!G30</f>
        <v>0</v>
      </c>
      <c r="O28" s="278">
        <f>'Tab 4-PPN7'!G30</f>
        <v>0</v>
      </c>
      <c r="P28" s="278">
        <f>'Tab 4-PPN8'!G30</f>
        <v>0</v>
      </c>
      <c r="Q28" s="278">
        <f>'Tab 4-PPN9'!G30</f>
        <v>0</v>
      </c>
      <c r="R28" s="278">
        <f>'Tab 4-PPN10'!G30</f>
        <v>0</v>
      </c>
      <c r="S28" s="278">
        <f>'Tab 4-PPN11'!G30</f>
        <v>0</v>
      </c>
      <c r="T28" s="278">
        <f>'Tab 4-PPN12'!G30</f>
        <v>0</v>
      </c>
      <c r="U28" s="278">
        <f>'Tab 4-PPN13'!G30</f>
        <v>0</v>
      </c>
      <c r="V28" s="278">
        <f>'Tab 4-PPN14'!G30</f>
        <v>0</v>
      </c>
      <c r="W28" s="278">
        <f>'Tab 4-PPN15'!G30</f>
        <v>0</v>
      </c>
      <c r="X28" s="278">
        <f>'Tab 4-PPN16'!G30</f>
        <v>0</v>
      </c>
      <c r="Y28" s="278">
        <f>'Tab 4-PPN17'!G30</f>
        <v>0</v>
      </c>
      <c r="Z28" s="278">
        <f>'Tab 4-PPN18'!G30</f>
        <v>0</v>
      </c>
      <c r="AA28" s="278">
        <f>'Tab 4-PPN19'!G30</f>
        <v>0</v>
      </c>
      <c r="AB28" s="279">
        <f>'Tab 4-PPN20'!G30</f>
        <v>0</v>
      </c>
    </row>
    <row r="29" spans="2:28" ht="18.75" hidden="1">
      <c r="B29" s="37"/>
      <c r="C29" s="122"/>
      <c r="D29" s="123"/>
      <c r="E29" s="278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78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78">
        <f t="shared" si="3"/>
        <v>0</v>
      </c>
      <c r="H29" s="278">
        <f>'Tab 3'!G30</f>
        <v>0</v>
      </c>
      <c r="I29" s="278">
        <f>'Tab 4-PPN1'!G31</f>
        <v>0</v>
      </c>
      <c r="J29" s="278">
        <f>'Tab 4-PPN2'!G31</f>
        <v>0</v>
      </c>
      <c r="K29" s="278">
        <f>'Tab 4-PPN3'!G31</f>
        <v>0</v>
      </c>
      <c r="L29" s="278">
        <f>'Tab 4-PPN4'!G31</f>
        <v>0</v>
      </c>
      <c r="M29" s="278">
        <f>'Tab 4-PPN5'!G31</f>
        <v>0</v>
      </c>
      <c r="N29" s="278">
        <f>'Tab 4-PPN6'!G31</f>
        <v>0</v>
      </c>
      <c r="O29" s="278">
        <f>'Tab 4-PPN7'!G31</f>
        <v>0</v>
      </c>
      <c r="P29" s="278">
        <f>'Tab 4-PPN8'!G31</f>
        <v>0</v>
      </c>
      <c r="Q29" s="278">
        <f>'Tab 4-PPN9'!G31</f>
        <v>0</v>
      </c>
      <c r="R29" s="278">
        <f>'Tab 4-PPN10'!G31</f>
        <v>0</v>
      </c>
      <c r="S29" s="278">
        <f>'Tab 4-PPN11'!G31</f>
        <v>0</v>
      </c>
      <c r="T29" s="278">
        <f>'Tab 4-PPN12'!G31</f>
        <v>0</v>
      </c>
      <c r="U29" s="278">
        <f>'Tab 4-PPN13'!G31</f>
        <v>0</v>
      </c>
      <c r="V29" s="278">
        <f>'Tab 4-PPN14'!G31</f>
        <v>0</v>
      </c>
      <c r="W29" s="278">
        <f>'Tab 4-PPN15'!G31</f>
        <v>0</v>
      </c>
      <c r="X29" s="278">
        <f>'Tab 4-PPN16'!G31</f>
        <v>0</v>
      </c>
      <c r="Y29" s="278">
        <f>'Tab 4-PPN17'!G31</f>
        <v>0</v>
      </c>
      <c r="Z29" s="278">
        <f>'Tab 4-PPN18'!G31</f>
        <v>0</v>
      </c>
      <c r="AA29" s="278">
        <f>'Tab 4-PPN19'!G31</f>
        <v>0</v>
      </c>
      <c r="AB29" s="279">
        <f>'Tab 4-PPN20'!G31</f>
        <v>0</v>
      </c>
    </row>
    <row r="30" spans="2:28" ht="37.5">
      <c r="B30" s="37">
        <v>3</v>
      </c>
      <c r="C30" s="125" t="s">
        <v>87</v>
      </c>
      <c r="D30" s="123">
        <v>614300</v>
      </c>
      <c r="E30" s="278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78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78">
        <f t="shared" si="3"/>
        <v>0</v>
      </c>
      <c r="H30" s="278">
        <f>'Tab 3'!G31</f>
        <v>0</v>
      </c>
      <c r="I30" s="278">
        <f>'Tab 4-PPN1'!G32</f>
        <v>0</v>
      </c>
      <c r="J30" s="278">
        <f>'Tab 4-PPN2'!G32</f>
        <v>0</v>
      </c>
      <c r="K30" s="278">
        <f>'Tab 4-PPN3'!G32</f>
        <v>0</v>
      </c>
      <c r="L30" s="278">
        <f>'Tab 4-PPN4'!G32</f>
        <v>0</v>
      </c>
      <c r="M30" s="278">
        <f>'Tab 4-PPN5'!G32</f>
        <v>0</v>
      </c>
      <c r="N30" s="278">
        <f>'Tab 4-PPN6'!G32</f>
        <v>0</v>
      </c>
      <c r="O30" s="278">
        <f>'Tab 4-PPN7'!G32</f>
        <v>0</v>
      </c>
      <c r="P30" s="278">
        <f>'Tab 4-PPN8'!G32</f>
        <v>0</v>
      </c>
      <c r="Q30" s="278">
        <f>'Tab 4-PPN9'!G32</f>
        <v>0</v>
      </c>
      <c r="R30" s="278">
        <f>'Tab 4-PPN10'!G32</f>
        <v>0</v>
      </c>
      <c r="S30" s="278">
        <f>'Tab 4-PPN11'!G32</f>
        <v>0</v>
      </c>
      <c r="T30" s="278">
        <f>'Tab 4-PPN12'!G32</f>
        <v>0</v>
      </c>
      <c r="U30" s="278">
        <f>'Tab 4-PPN13'!G32</f>
        <v>0</v>
      </c>
      <c r="V30" s="278">
        <f>'Tab 4-PPN14'!G32</f>
        <v>0</v>
      </c>
      <c r="W30" s="278">
        <f>'Tab 4-PPN15'!G32</f>
        <v>0</v>
      </c>
      <c r="X30" s="278">
        <f>'Tab 4-PPN16'!G32</f>
        <v>0</v>
      </c>
      <c r="Y30" s="278">
        <f>'Tab 4-PPN17'!G32</f>
        <v>0</v>
      </c>
      <c r="Z30" s="278">
        <f>'Tab 4-PPN18'!G32</f>
        <v>0</v>
      </c>
      <c r="AA30" s="278">
        <f>'Tab 4-PPN19'!G32</f>
        <v>0</v>
      </c>
      <c r="AB30" s="279">
        <f>'Tab 4-PPN20'!G32</f>
        <v>0</v>
      </c>
    </row>
    <row r="31" spans="2:28" ht="18.75" hidden="1">
      <c r="B31" s="37"/>
      <c r="C31" s="122"/>
      <c r="D31" s="123"/>
      <c r="E31" s="278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78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78">
        <f t="shared" si="3"/>
        <v>0</v>
      </c>
      <c r="H31" s="278">
        <f>'Tab 3'!G32</f>
        <v>0</v>
      </c>
      <c r="I31" s="278">
        <f>'Tab 4-PPN1'!G33</f>
        <v>0</v>
      </c>
      <c r="J31" s="278">
        <f>'Tab 4-PPN2'!G33</f>
        <v>0</v>
      </c>
      <c r="K31" s="278">
        <f>'Tab 4-PPN3'!G33</f>
        <v>0</v>
      </c>
      <c r="L31" s="278">
        <f>'Tab 4-PPN4'!G33</f>
        <v>0</v>
      </c>
      <c r="M31" s="278">
        <f>'Tab 4-PPN5'!G33</f>
        <v>0</v>
      </c>
      <c r="N31" s="278">
        <f>'Tab 4-PPN6'!G33</f>
        <v>0</v>
      </c>
      <c r="O31" s="278">
        <f>'Tab 4-PPN7'!G33</f>
        <v>0</v>
      </c>
      <c r="P31" s="278">
        <f>'Tab 4-PPN8'!G33</f>
        <v>0</v>
      </c>
      <c r="Q31" s="278">
        <f>'Tab 4-PPN9'!G33</f>
        <v>0</v>
      </c>
      <c r="R31" s="278">
        <f>'Tab 4-PPN10'!G33</f>
        <v>0</v>
      </c>
      <c r="S31" s="278">
        <f>'Tab 4-PPN11'!G33</f>
        <v>0</v>
      </c>
      <c r="T31" s="278">
        <f>'Tab 4-PPN12'!G33</f>
        <v>0</v>
      </c>
      <c r="U31" s="278">
        <f>'Tab 4-PPN13'!G33</f>
        <v>0</v>
      </c>
      <c r="V31" s="278">
        <f>'Tab 4-PPN14'!G33</f>
        <v>0</v>
      </c>
      <c r="W31" s="278">
        <f>'Tab 4-PPN15'!G33</f>
        <v>0</v>
      </c>
      <c r="X31" s="278">
        <f>'Tab 4-PPN16'!G33</f>
        <v>0</v>
      </c>
      <c r="Y31" s="278">
        <f>'Tab 4-PPN17'!G33</f>
        <v>0</v>
      </c>
      <c r="Z31" s="278">
        <f>'Tab 4-PPN18'!G33</f>
        <v>0</v>
      </c>
      <c r="AA31" s="278">
        <f>'Tab 4-PPN19'!G33</f>
        <v>0</v>
      </c>
      <c r="AB31" s="279">
        <f>'Tab 4-PPN20'!G33</f>
        <v>0</v>
      </c>
    </row>
    <row r="32" spans="2:28" ht="18.75" hidden="1">
      <c r="B32" s="37"/>
      <c r="C32" s="122"/>
      <c r="D32" s="123"/>
      <c r="E32" s="278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78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78">
        <f t="shared" si="3"/>
        <v>0</v>
      </c>
      <c r="H32" s="278">
        <f>'Tab 3'!G33</f>
        <v>0</v>
      </c>
      <c r="I32" s="278">
        <f>'Tab 4-PPN1'!G34</f>
        <v>0</v>
      </c>
      <c r="J32" s="278">
        <f>'Tab 4-PPN2'!G34</f>
        <v>0</v>
      </c>
      <c r="K32" s="278">
        <f>'Tab 4-PPN3'!G34</f>
        <v>0</v>
      </c>
      <c r="L32" s="278">
        <f>'Tab 4-PPN4'!G34</f>
        <v>0</v>
      </c>
      <c r="M32" s="278">
        <f>'Tab 4-PPN5'!G34</f>
        <v>0</v>
      </c>
      <c r="N32" s="278">
        <f>'Tab 4-PPN6'!G34</f>
        <v>0</v>
      </c>
      <c r="O32" s="278">
        <f>'Tab 4-PPN7'!G34</f>
        <v>0</v>
      </c>
      <c r="P32" s="278">
        <f>'Tab 4-PPN8'!G34</f>
        <v>0</v>
      </c>
      <c r="Q32" s="278">
        <f>'Tab 4-PPN9'!G34</f>
        <v>0</v>
      </c>
      <c r="R32" s="278">
        <f>'Tab 4-PPN10'!G34</f>
        <v>0</v>
      </c>
      <c r="S32" s="278">
        <f>'Tab 4-PPN11'!G34</f>
        <v>0</v>
      </c>
      <c r="T32" s="278">
        <f>'Tab 4-PPN12'!G34</f>
        <v>0</v>
      </c>
      <c r="U32" s="278">
        <f>'Tab 4-PPN13'!G34</f>
        <v>0</v>
      </c>
      <c r="V32" s="278">
        <f>'Tab 4-PPN14'!G34</f>
        <v>0</v>
      </c>
      <c r="W32" s="278">
        <f>'Tab 4-PPN15'!G34</f>
        <v>0</v>
      </c>
      <c r="X32" s="278">
        <f>'Tab 4-PPN16'!G34</f>
        <v>0</v>
      </c>
      <c r="Y32" s="278">
        <f>'Tab 4-PPN17'!G34</f>
        <v>0</v>
      </c>
      <c r="Z32" s="278">
        <f>'Tab 4-PPN18'!G34</f>
        <v>0</v>
      </c>
      <c r="AA32" s="278">
        <f>'Tab 4-PPN19'!G34</f>
        <v>0</v>
      </c>
      <c r="AB32" s="279">
        <f>'Tab 4-PPN20'!G34</f>
        <v>0</v>
      </c>
    </row>
    <row r="33" spans="2:28" ht="18.75" hidden="1">
      <c r="B33" s="37"/>
      <c r="C33" s="122"/>
      <c r="D33" s="123"/>
      <c r="E33" s="278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78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78">
        <f t="shared" si="3"/>
        <v>0</v>
      </c>
      <c r="H33" s="278">
        <f>'Tab 3'!G34</f>
        <v>0</v>
      </c>
      <c r="I33" s="278">
        <f>'Tab 4-PPN1'!G35</f>
        <v>0</v>
      </c>
      <c r="J33" s="278">
        <f>'Tab 4-PPN2'!G35</f>
        <v>0</v>
      </c>
      <c r="K33" s="278">
        <f>'Tab 4-PPN3'!G35</f>
        <v>0</v>
      </c>
      <c r="L33" s="278">
        <f>'Tab 4-PPN4'!G35</f>
        <v>0</v>
      </c>
      <c r="M33" s="278">
        <f>'Tab 4-PPN5'!G35</f>
        <v>0</v>
      </c>
      <c r="N33" s="278">
        <f>'Tab 4-PPN6'!G35</f>
        <v>0</v>
      </c>
      <c r="O33" s="278">
        <f>'Tab 4-PPN7'!G35</f>
        <v>0</v>
      </c>
      <c r="P33" s="278">
        <f>'Tab 4-PPN8'!G35</f>
        <v>0</v>
      </c>
      <c r="Q33" s="278">
        <f>'Tab 4-PPN9'!G35</f>
        <v>0</v>
      </c>
      <c r="R33" s="278">
        <f>'Tab 4-PPN10'!G35</f>
        <v>0</v>
      </c>
      <c r="S33" s="278">
        <f>'Tab 4-PPN11'!G35</f>
        <v>0</v>
      </c>
      <c r="T33" s="278">
        <f>'Tab 4-PPN12'!G35</f>
        <v>0</v>
      </c>
      <c r="U33" s="278">
        <f>'Tab 4-PPN13'!G35</f>
        <v>0</v>
      </c>
      <c r="V33" s="278">
        <f>'Tab 4-PPN14'!G35</f>
        <v>0</v>
      </c>
      <c r="W33" s="278">
        <f>'Tab 4-PPN15'!G35</f>
        <v>0</v>
      </c>
      <c r="X33" s="278">
        <f>'Tab 4-PPN16'!G35</f>
        <v>0</v>
      </c>
      <c r="Y33" s="278">
        <f>'Tab 4-PPN17'!G35</f>
        <v>0</v>
      </c>
      <c r="Z33" s="278">
        <f>'Tab 4-PPN18'!G35</f>
        <v>0</v>
      </c>
      <c r="AA33" s="278">
        <f>'Tab 4-PPN19'!G35</f>
        <v>0</v>
      </c>
      <c r="AB33" s="279">
        <f>'Tab 4-PPN20'!G35</f>
        <v>0</v>
      </c>
    </row>
    <row r="34" spans="2:28" ht="18.75" hidden="1">
      <c r="B34" s="32"/>
      <c r="C34" s="119"/>
      <c r="D34" s="136"/>
      <c r="E34" s="278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78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78">
        <f t="shared" si="3"/>
        <v>0</v>
      </c>
      <c r="H34" s="278">
        <f>'Tab 3'!G35</f>
        <v>0</v>
      </c>
      <c r="I34" s="278">
        <f>'Tab 4-PPN1'!G36</f>
        <v>0</v>
      </c>
      <c r="J34" s="278">
        <f>'Tab 4-PPN2'!G36</f>
        <v>0</v>
      </c>
      <c r="K34" s="278">
        <f>'Tab 4-PPN3'!G36</f>
        <v>0</v>
      </c>
      <c r="L34" s="278">
        <f>'Tab 4-PPN4'!G36</f>
        <v>0</v>
      </c>
      <c r="M34" s="278">
        <f>'Tab 4-PPN5'!G36</f>
        <v>0</v>
      </c>
      <c r="N34" s="278">
        <f>'Tab 4-PPN6'!G36</f>
        <v>0</v>
      </c>
      <c r="O34" s="278">
        <f>'Tab 4-PPN7'!G36</f>
        <v>0</v>
      </c>
      <c r="P34" s="278">
        <f>'Tab 4-PPN8'!G36</f>
        <v>0</v>
      </c>
      <c r="Q34" s="278">
        <f>'Tab 4-PPN9'!G36</f>
        <v>0</v>
      </c>
      <c r="R34" s="278">
        <f>'Tab 4-PPN10'!G36</f>
        <v>0</v>
      </c>
      <c r="S34" s="278">
        <f>'Tab 4-PPN11'!G36</f>
        <v>0</v>
      </c>
      <c r="T34" s="278">
        <f>'Tab 4-PPN12'!G36</f>
        <v>0</v>
      </c>
      <c r="U34" s="278">
        <f>'Tab 4-PPN13'!G36</f>
        <v>0</v>
      </c>
      <c r="V34" s="278">
        <f>'Tab 4-PPN14'!G36</f>
        <v>0</v>
      </c>
      <c r="W34" s="278">
        <f>'Tab 4-PPN15'!G36</f>
        <v>0</v>
      </c>
      <c r="X34" s="278">
        <f>'Tab 4-PPN16'!G36</f>
        <v>0</v>
      </c>
      <c r="Y34" s="278">
        <f>'Tab 4-PPN17'!G36</f>
        <v>0</v>
      </c>
      <c r="Z34" s="278">
        <f>'Tab 4-PPN18'!G36</f>
        <v>0</v>
      </c>
      <c r="AA34" s="278">
        <f>'Tab 4-PPN19'!G36</f>
        <v>0</v>
      </c>
      <c r="AB34" s="279">
        <f>'Tab 4-PPN20'!G36</f>
        <v>0</v>
      </c>
    </row>
    <row r="35" spans="2:28" ht="18.75" hidden="1">
      <c r="B35" s="32"/>
      <c r="C35" s="122"/>
      <c r="D35" s="136"/>
      <c r="E35" s="278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78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78">
        <f t="shared" si="3"/>
        <v>0</v>
      </c>
      <c r="H35" s="278">
        <f>'Tab 3'!G36</f>
        <v>0</v>
      </c>
      <c r="I35" s="278">
        <f>'Tab 4-PPN1'!G37</f>
        <v>0</v>
      </c>
      <c r="J35" s="278">
        <f>'Tab 4-PPN2'!G37</f>
        <v>0</v>
      </c>
      <c r="K35" s="278">
        <f>'Tab 4-PPN3'!G37</f>
        <v>0</v>
      </c>
      <c r="L35" s="278">
        <f>'Tab 4-PPN4'!G37</f>
        <v>0</v>
      </c>
      <c r="M35" s="278">
        <f>'Tab 4-PPN5'!G37</f>
        <v>0</v>
      </c>
      <c r="N35" s="278">
        <f>'Tab 4-PPN6'!G37</f>
        <v>0</v>
      </c>
      <c r="O35" s="278">
        <f>'Tab 4-PPN7'!G37</f>
        <v>0</v>
      </c>
      <c r="P35" s="278">
        <f>'Tab 4-PPN8'!G37</f>
        <v>0</v>
      </c>
      <c r="Q35" s="278">
        <f>'Tab 4-PPN9'!G37</f>
        <v>0</v>
      </c>
      <c r="R35" s="278">
        <f>'Tab 4-PPN10'!G37</f>
        <v>0</v>
      </c>
      <c r="S35" s="278">
        <f>'Tab 4-PPN11'!G37</f>
        <v>0</v>
      </c>
      <c r="T35" s="278">
        <f>'Tab 4-PPN12'!G37</f>
        <v>0</v>
      </c>
      <c r="U35" s="278">
        <f>'Tab 4-PPN13'!G37</f>
        <v>0</v>
      </c>
      <c r="V35" s="278">
        <f>'Tab 4-PPN14'!G37</f>
        <v>0</v>
      </c>
      <c r="W35" s="278">
        <f>'Tab 4-PPN15'!G37</f>
        <v>0</v>
      </c>
      <c r="X35" s="278">
        <f>'Tab 4-PPN16'!G37</f>
        <v>0</v>
      </c>
      <c r="Y35" s="278">
        <f>'Tab 4-PPN17'!G37</f>
        <v>0</v>
      </c>
      <c r="Z35" s="278">
        <f>'Tab 4-PPN18'!G37</f>
        <v>0</v>
      </c>
      <c r="AA35" s="278">
        <f>'Tab 4-PPN19'!G37</f>
        <v>0</v>
      </c>
      <c r="AB35" s="279">
        <f>'Tab 4-PPN20'!G37</f>
        <v>0</v>
      </c>
    </row>
    <row r="36" spans="2:28" ht="18.75" hidden="1">
      <c r="B36" s="37"/>
      <c r="C36" s="122"/>
      <c r="D36" s="123"/>
      <c r="E36" s="278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78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78">
        <f t="shared" si="3"/>
        <v>0</v>
      </c>
      <c r="H36" s="278">
        <f>'Tab 3'!G37</f>
        <v>0</v>
      </c>
      <c r="I36" s="278">
        <f>'Tab 4-PPN1'!G38</f>
        <v>0</v>
      </c>
      <c r="J36" s="278">
        <f>'Tab 4-PPN2'!G38</f>
        <v>0</v>
      </c>
      <c r="K36" s="278">
        <f>'Tab 4-PPN3'!G38</f>
        <v>0</v>
      </c>
      <c r="L36" s="278">
        <f>'Tab 4-PPN4'!G38</f>
        <v>0</v>
      </c>
      <c r="M36" s="278">
        <f>'Tab 4-PPN5'!G38</f>
        <v>0</v>
      </c>
      <c r="N36" s="278">
        <f>'Tab 4-PPN6'!G38</f>
        <v>0</v>
      </c>
      <c r="O36" s="278">
        <f>'Tab 4-PPN7'!G38</f>
        <v>0</v>
      </c>
      <c r="P36" s="278">
        <f>'Tab 4-PPN8'!G38</f>
        <v>0</v>
      </c>
      <c r="Q36" s="278">
        <f>'Tab 4-PPN9'!G38</f>
        <v>0</v>
      </c>
      <c r="R36" s="278">
        <f>'Tab 4-PPN10'!G38</f>
        <v>0</v>
      </c>
      <c r="S36" s="278">
        <f>'Tab 4-PPN11'!G38</f>
        <v>0</v>
      </c>
      <c r="T36" s="278">
        <f>'Tab 4-PPN12'!G38</f>
        <v>0</v>
      </c>
      <c r="U36" s="278">
        <f>'Tab 4-PPN13'!G38</f>
        <v>0</v>
      </c>
      <c r="V36" s="278">
        <f>'Tab 4-PPN14'!G38</f>
        <v>0</v>
      </c>
      <c r="W36" s="278">
        <f>'Tab 4-PPN15'!G38</f>
        <v>0</v>
      </c>
      <c r="X36" s="278">
        <f>'Tab 4-PPN16'!G38</f>
        <v>0</v>
      </c>
      <c r="Y36" s="278">
        <f>'Tab 4-PPN17'!G38</f>
        <v>0</v>
      </c>
      <c r="Z36" s="278">
        <f>'Tab 4-PPN18'!G38</f>
        <v>0</v>
      </c>
      <c r="AA36" s="278">
        <f>'Tab 4-PPN19'!G38</f>
        <v>0</v>
      </c>
      <c r="AB36" s="279">
        <f>'Tab 4-PPN20'!G38</f>
        <v>0</v>
      </c>
    </row>
    <row r="37" spans="2:28" ht="18.75" hidden="1">
      <c r="B37" s="32"/>
      <c r="C37" s="122"/>
      <c r="D37" s="136"/>
      <c r="E37" s="278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78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78">
        <f t="shared" si="3"/>
        <v>0</v>
      </c>
      <c r="H37" s="278">
        <f>'Tab 3'!G38</f>
        <v>0</v>
      </c>
      <c r="I37" s="278">
        <f>'Tab 4-PPN1'!G39</f>
        <v>0</v>
      </c>
      <c r="J37" s="278">
        <f>'Tab 4-PPN2'!G39</f>
        <v>0</v>
      </c>
      <c r="K37" s="278">
        <f>'Tab 4-PPN3'!G39</f>
        <v>0</v>
      </c>
      <c r="L37" s="278">
        <f>'Tab 4-PPN4'!G39</f>
        <v>0</v>
      </c>
      <c r="M37" s="278">
        <f>'Tab 4-PPN5'!G39</f>
        <v>0</v>
      </c>
      <c r="N37" s="278">
        <f>'Tab 4-PPN6'!G39</f>
        <v>0</v>
      </c>
      <c r="O37" s="278">
        <f>'Tab 4-PPN7'!G39</f>
        <v>0</v>
      </c>
      <c r="P37" s="278">
        <f>'Tab 4-PPN8'!G39</f>
        <v>0</v>
      </c>
      <c r="Q37" s="278">
        <f>'Tab 4-PPN9'!G39</f>
        <v>0</v>
      </c>
      <c r="R37" s="278">
        <f>'Tab 4-PPN10'!G39</f>
        <v>0</v>
      </c>
      <c r="S37" s="278">
        <f>'Tab 4-PPN11'!G39</f>
        <v>0</v>
      </c>
      <c r="T37" s="278">
        <f>'Tab 4-PPN12'!G39</f>
        <v>0</v>
      </c>
      <c r="U37" s="278">
        <f>'Tab 4-PPN13'!G39</f>
        <v>0</v>
      </c>
      <c r="V37" s="278">
        <f>'Tab 4-PPN14'!G39</f>
        <v>0</v>
      </c>
      <c r="W37" s="278">
        <f>'Tab 4-PPN15'!G39</f>
        <v>0</v>
      </c>
      <c r="X37" s="278">
        <f>'Tab 4-PPN16'!G39</f>
        <v>0</v>
      </c>
      <c r="Y37" s="278">
        <f>'Tab 4-PPN17'!G39</f>
        <v>0</v>
      </c>
      <c r="Z37" s="278">
        <f>'Tab 4-PPN18'!G39</f>
        <v>0</v>
      </c>
      <c r="AA37" s="278">
        <f>'Tab 4-PPN19'!G39</f>
        <v>0</v>
      </c>
      <c r="AB37" s="279">
        <f>'Tab 4-PPN20'!G39</f>
        <v>0</v>
      </c>
    </row>
    <row r="38" spans="2:28" ht="18.75" hidden="1">
      <c r="B38" s="32"/>
      <c r="C38" s="122"/>
      <c r="D38" s="136"/>
      <c r="E38" s="278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78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78">
        <f t="shared" si="3"/>
        <v>0</v>
      </c>
      <c r="H38" s="278">
        <f>'Tab 3'!G39</f>
        <v>0</v>
      </c>
      <c r="I38" s="278">
        <f>'Tab 4-PPN1'!G40</f>
        <v>0</v>
      </c>
      <c r="J38" s="278">
        <f>'Tab 4-PPN2'!G40</f>
        <v>0</v>
      </c>
      <c r="K38" s="278">
        <f>'Tab 4-PPN3'!G40</f>
        <v>0</v>
      </c>
      <c r="L38" s="278">
        <f>'Tab 4-PPN4'!G40</f>
        <v>0</v>
      </c>
      <c r="M38" s="278">
        <f>'Tab 4-PPN5'!G40</f>
        <v>0</v>
      </c>
      <c r="N38" s="278">
        <f>'Tab 4-PPN6'!G40</f>
        <v>0</v>
      </c>
      <c r="O38" s="278">
        <f>'Tab 4-PPN7'!G40</f>
        <v>0</v>
      </c>
      <c r="P38" s="278">
        <f>'Tab 4-PPN8'!G40</f>
        <v>0</v>
      </c>
      <c r="Q38" s="278">
        <f>'Tab 4-PPN9'!G40</f>
        <v>0</v>
      </c>
      <c r="R38" s="278">
        <f>'Tab 4-PPN10'!G40</f>
        <v>0</v>
      </c>
      <c r="S38" s="278">
        <f>'Tab 4-PPN11'!G40</f>
        <v>0</v>
      </c>
      <c r="T38" s="278">
        <f>'Tab 4-PPN12'!G40</f>
        <v>0</v>
      </c>
      <c r="U38" s="278">
        <f>'Tab 4-PPN13'!G40</f>
        <v>0</v>
      </c>
      <c r="V38" s="278">
        <f>'Tab 4-PPN14'!G40</f>
        <v>0</v>
      </c>
      <c r="W38" s="278">
        <f>'Tab 4-PPN15'!G40</f>
        <v>0</v>
      </c>
      <c r="X38" s="278">
        <f>'Tab 4-PPN16'!G40</f>
        <v>0</v>
      </c>
      <c r="Y38" s="278">
        <f>'Tab 4-PPN17'!G40</f>
        <v>0</v>
      </c>
      <c r="Z38" s="278">
        <f>'Tab 4-PPN18'!G40</f>
        <v>0</v>
      </c>
      <c r="AA38" s="278">
        <f>'Tab 4-PPN19'!G40</f>
        <v>0</v>
      </c>
      <c r="AB38" s="279">
        <f>'Tab 4-PPN20'!G40</f>
        <v>0</v>
      </c>
    </row>
    <row r="39" spans="2:28" ht="18.75">
      <c r="B39" s="37">
        <v>4</v>
      </c>
      <c r="C39" s="122" t="s">
        <v>88</v>
      </c>
      <c r="D39" s="123">
        <v>614700</v>
      </c>
      <c r="E39" s="278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78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78">
        <f t="shared" si="3"/>
        <v>0</v>
      </c>
      <c r="H39" s="278">
        <f>'Tab 3'!G40</f>
        <v>0</v>
      </c>
      <c r="I39" s="278">
        <f>'Tab 4-PPN1'!G41</f>
        <v>0</v>
      </c>
      <c r="J39" s="278">
        <f>'Tab 4-PPN2'!G41</f>
        <v>0</v>
      </c>
      <c r="K39" s="278">
        <f>'Tab 4-PPN3'!G41</f>
        <v>0</v>
      </c>
      <c r="L39" s="278">
        <f>'Tab 4-PPN4'!G41</f>
        <v>0</v>
      </c>
      <c r="M39" s="278">
        <f>'Tab 4-PPN5'!G41</f>
        <v>0</v>
      </c>
      <c r="N39" s="278">
        <f>'Tab 4-PPN6'!G41</f>
        <v>0</v>
      </c>
      <c r="O39" s="278">
        <f>'Tab 4-PPN7'!G41</f>
        <v>0</v>
      </c>
      <c r="P39" s="278">
        <f>'Tab 4-PPN8'!G41</f>
        <v>0</v>
      </c>
      <c r="Q39" s="278">
        <f>'Tab 4-PPN9'!G41</f>
        <v>0</v>
      </c>
      <c r="R39" s="278">
        <f>'Tab 4-PPN10'!G41</f>
        <v>0</v>
      </c>
      <c r="S39" s="278">
        <f>'Tab 4-PPN11'!G41</f>
        <v>0</v>
      </c>
      <c r="T39" s="278">
        <f>'Tab 4-PPN12'!G41</f>
        <v>0</v>
      </c>
      <c r="U39" s="278">
        <f>'Tab 4-PPN13'!G41</f>
        <v>0</v>
      </c>
      <c r="V39" s="278">
        <f>'Tab 4-PPN14'!G41</f>
        <v>0</v>
      </c>
      <c r="W39" s="278">
        <f>'Tab 4-PPN15'!G41</f>
        <v>0</v>
      </c>
      <c r="X39" s="278">
        <f>'Tab 4-PPN16'!G41</f>
        <v>0</v>
      </c>
      <c r="Y39" s="278">
        <f>'Tab 4-PPN17'!G41</f>
        <v>0</v>
      </c>
      <c r="Z39" s="278">
        <f>'Tab 4-PPN18'!G41</f>
        <v>0</v>
      </c>
      <c r="AA39" s="278">
        <f>'Tab 4-PPN19'!G41</f>
        <v>0</v>
      </c>
      <c r="AB39" s="279">
        <f>'Tab 4-PPN20'!G41</f>
        <v>0</v>
      </c>
    </row>
    <row r="40" spans="2:28" ht="18.75">
      <c r="B40" s="37"/>
      <c r="C40" s="122"/>
      <c r="D40" s="123"/>
      <c r="E40" s="278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78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78">
        <f t="shared" si="3"/>
        <v>0</v>
      </c>
      <c r="H40" s="278">
        <f>'Tab 3'!G41</f>
        <v>0</v>
      </c>
      <c r="I40" s="278">
        <f>'Tab 4-PPN1'!G42</f>
        <v>0</v>
      </c>
      <c r="J40" s="278">
        <f>'Tab 4-PPN2'!G42</f>
        <v>0</v>
      </c>
      <c r="K40" s="278">
        <f>'Tab 4-PPN3'!G42</f>
        <v>0</v>
      </c>
      <c r="L40" s="278">
        <f>'Tab 4-PPN4'!G42</f>
        <v>0</v>
      </c>
      <c r="M40" s="278">
        <f>'Tab 4-PPN5'!G42</f>
        <v>0</v>
      </c>
      <c r="N40" s="278">
        <f>'Tab 4-PPN6'!G42</f>
        <v>0</v>
      </c>
      <c r="O40" s="278">
        <f>'Tab 4-PPN7'!G42</f>
        <v>0</v>
      </c>
      <c r="P40" s="278">
        <f>'Tab 4-PPN8'!G42</f>
        <v>0</v>
      </c>
      <c r="Q40" s="278">
        <f>'Tab 4-PPN9'!G42</f>
        <v>0</v>
      </c>
      <c r="R40" s="278">
        <f>'Tab 4-PPN10'!G42</f>
        <v>0</v>
      </c>
      <c r="S40" s="278">
        <f>'Tab 4-PPN11'!G42</f>
        <v>0</v>
      </c>
      <c r="T40" s="278">
        <f>'Tab 4-PPN12'!G42</f>
        <v>0</v>
      </c>
      <c r="U40" s="278">
        <f>'Tab 4-PPN13'!G42</f>
        <v>0</v>
      </c>
      <c r="V40" s="278">
        <f>'Tab 4-PPN14'!G42</f>
        <v>0</v>
      </c>
      <c r="W40" s="278">
        <f>'Tab 4-PPN15'!G42</f>
        <v>0</v>
      </c>
      <c r="X40" s="278">
        <f>'Tab 4-PPN16'!G42</f>
        <v>0</v>
      </c>
      <c r="Y40" s="278">
        <f>'Tab 4-PPN17'!G42</f>
        <v>0</v>
      </c>
      <c r="Z40" s="278">
        <f>'Tab 4-PPN18'!G42</f>
        <v>0</v>
      </c>
      <c r="AA40" s="278">
        <f>'Tab 4-PPN19'!G42</f>
        <v>0</v>
      </c>
      <c r="AB40" s="279">
        <f>'Tab 4-PPN20'!G42</f>
        <v>0</v>
      </c>
    </row>
    <row r="41" spans="2:28" ht="18.75">
      <c r="B41" s="37"/>
      <c r="C41" s="122"/>
      <c r="D41" s="123"/>
      <c r="E41" s="278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78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78">
        <f t="shared" si="3"/>
        <v>0</v>
      </c>
      <c r="H41" s="278">
        <f>'Tab 3'!G42</f>
        <v>0</v>
      </c>
      <c r="I41" s="278">
        <f>'Tab 4-PPN1'!G43</f>
        <v>0</v>
      </c>
      <c r="J41" s="278">
        <f>'Tab 4-PPN2'!G43</f>
        <v>0</v>
      </c>
      <c r="K41" s="278">
        <f>'Tab 4-PPN3'!G43</f>
        <v>0</v>
      </c>
      <c r="L41" s="278">
        <f>'Tab 4-PPN4'!G43</f>
        <v>0</v>
      </c>
      <c r="M41" s="278">
        <f>'Tab 4-PPN5'!G43</f>
        <v>0</v>
      </c>
      <c r="N41" s="278">
        <f>'Tab 4-PPN6'!G43</f>
        <v>0</v>
      </c>
      <c r="O41" s="278">
        <f>'Tab 4-PPN7'!G43</f>
        <v>0</v>
      </c>
      <c r="P41" s="278">
        <f>'Tab 4-PPN8'!G43</f>
        <v>0</v>
      </c>
      <c r="Q41" s="278">
        <f>'Tab 4-PPN9'!G43</f>
        <v>0</v>
      </c>
      <c r="R41" s="278">
        <f>'Tab 4-PPN10'!G43</f>
        <v>0</v>
      </c>
      <c r="S41" s="278">
        <f>'Tab 4-PPN11'!G43</f>
        <v>0</v>
      </c>
      <c r="T41" s="278">
        <f>'Tab 4-PPN12'!G43</f>
        <v>0</v>
      </c>
      <c r="U41" s="278">
        <f>'Tab 4-PPN13'!G43</f>
        <v>0</v>
      </c>
      <c r="V41" s="278">
        <f>'Tab 4-PPN14'!G43</f>
        <v>0</v>
      </c>
      <c r="W41" s="278">
        <f>'Tab 4-PPN15'!G43</f>
        <v>0</v>
      </c>
      <c r="X41" s="278">
        <f>'Tab 4-PPN16'!G43</f>
        <v>0</v>
      </c>
      <c r="Y41" s="278">
        <f>'Tab 4-PPN17'!G43</f>
        <v>0</v>
      </c>
      <c r="Z41" s="278">
        <f>'Tab 4-PPN18'!G43</f>
        <v>0</v>
      </c>
      <c r="AA41" s="278">
        <f>'Tab 4-PPN19'!G43</f>
        <v>0</v>
      </c>
      <c r="AB41" s="279">
        <f>'Tab 4-PPN20'!G43</f>
        <v>0</v>
      </c>
    </row>
    <row r="42" spans="2:28" ht="18.75">
      <c r="B42" s="37">
        <v>5</v>
      </c>
      <c r="C42" s="122" t="s">
        <v>89</v>
      </c>
      <c r="D42" s="123">
        <v>614800</v>
      </c>
      <c r="E42" s="278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78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78">
        <f t="shared" si="3"/>
        <v>0</v>
      </c>
      <c r="H42" s="278">
        <f>'Tab 3'!G43</f>
        <v>0</v>
      </c>
      <c r="I42" s="278">
        <f>'Tab 4-PPN1'!G44</f>
        <v>0</v>
      </c>
      <c r="J42" s="278">
        <f>'Tab 4-PPN2'!G44</f>
        <v>0</v>
      </c>
      <c r="K42" s="278">
        <f>'Tab 4-PPN3'!G44</f>
        <v>0</v>
      </c>
      <c r="L42" s="278">
        <f>'Tab 4-PPN4'!G44</f>
        <v>0</v>
      </c>
      <c r="M42" s="278">
        <f>'Tab 4-PPN5'!G44</f>
        <v>0</v>
      </c>
      <c r="N42" s="278">
        <f>'Tab 4-PPN6'!G44</f>
        <v>0</v>
      </c>
      <c r="O42" s="278">
        <f>'Tab 4-PPN7'!G44</f>
        <v>0</v>
      </c>
      <c r="P42" s="278">
        <f>'Tab 4-PPN8'!G44</f>
        <v>0</v>
      </c>
      <c r="Q42" s="278">
        <f>'Tab 4-PPN9'!G44</f>
        <v>0</v>
      </c>
      <c r="R42" s="278">
        <f>'Tab 4-PPN10'!G44</f>
        <v>0</v>
      </c>
      <c r="S42" s="278">
        <f>'Tab 4-PPN11'!G44</f>
        <v>0</v>
      </c>
      <c r="T42" s="278">
        <f>'Tab 4-PPN12'!G44</f>
        <v>0</v>
      </c>
      <c r="U42" s="278">
        <f>'Tab 4-PPN13'!G44</f>
        <v>0</v>
      </c>
      <c r="V42" s="278">
        <f>'Tab 4-PPN14'!G44</f>
        <v>0</v>
      </c>
      <c r="W42" s="278">
        <f>'Tab 4-PPN15'!G44</f>
        <v>0</v>
      </c>
      <c r="X42" s="278">
        <f>'Tab 4-PPN16'!G44</f>
        <v>0</v>
      </c>
      <c r="Y42" s="278">
        <f>'Tab 4-PPN17'!G44</f>
        <v>0</v>
      </c>
      <c r="Z42" s="278">
        <f>'Tab 4-PPN18'!G44</f>
        <v>0</v>
      </c>
      <c r="AA42" s="278">
        <f>'Tab 4-PPN19'!G44</f>
        <v>0</v>
      </c>
      <c r="AB42" s="279">
        <f>'Tab 4-PPN20'!G44</f>
        <v>0</v>
      </c>
    </row>
    <row r="43" spans="2:28" ht="18.75">
      <c r="B43" s="37"/>
      <c r="C43" s="122"/>
      <c r="D43" s="123"/>
      <c r="E43" s="278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78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78">
        <f t="shared" si="3"/>
        <v>0</v>
      </c>
      <c r="H43" s="278">
        <f>'Tab 3'!G44</f>
        <v>0</v>
      </c>
      <c r="I43" s="278">
        <f>'Tab 4-PPN1'!G45</f>
        <v>0</v>
      </c>
      <c r="J43" s="278">
        <f>'Tab 4-PPN2'!G45</f>
        <v>0</v>
      </c>
      <c r="K43" s="278">
        <f>'Tab 4-PPN3'!G45</f>
        <v>0</v>
      </c>
      <c r="L43" s="278">
        <f>'Tab 4-PPN4'!G45</f>
        <v>0</v>
      </c>
      <c r="M43" s="278">
        <f>'Tab 4-PPN5'!G45</f>
        <v>0</v>
      </c>
      <c r="N43" s="278">
        <f>'Tab 4-PPN6'!G45</f>
        <v>0</v>
      </c>
      <c r="O43" s="278">
        <f>'Tab 4-PPN7'!G45</f>
        <v>0</v>
      </c>
      <c r="P43" s="278">
        <f>'Tab 4-PPN8'!G45</f>
        <v>0</v>
      </c>
      <c r="Q43" s="278">
        <f>'Tab 4-PPN9'!G45</f>
        <v>0</v>
      </c>
      <c r="R43" s="278">
        <f>'Tab 4-PPN10'!G45</f>
        <v>0</v>
      </c>
      <c r="S43" s="278">
        <f>'Tab 4-PPN11'!G45</f>
        <v>0</v>
      </c>
      <c r="T43" s="278">
        <f>'Tab 4-PPN12'!G45</f>
        <v>0</v>
      </c>
      <c r="U43" s="278">
        <f>'Tab 4-PPN13'!G45</f>
        <v>0</v>
      </c>
      <c r="V43" s="278">
        <f>'Tab 4-PPN14'!G45</f>
        <v>0</v>
      </c>
      <c r="W43" s="278">
        <f>'Tab 4-PPN15'!G45</f>
        <v>0</v>
      </c>
      <c r="X43" s="278">
        <f>'Tab 4-PPN16'!G45</f>
        <v>0</v>
      </c>
      <c r="Y43" s="278">
        <f>'Tab 4-PPN17'!G45</f>
        <v>0</v>
      </c>
      <c r="Z43" s="278">
        <f>'Tab 4-PPN18'!G45</f>
        <v>0</v>
      </c>
      <c r="AA43" s="278">
        <f>'Tab 4-PPN19'!G45</f>
        <v>0</v>
      </c>
      <c r="AB43" s="279">
        <f>'Tab 4-PPN20'!G45</f>
        <v>0</v>
      </c>
    </row>
    <row r="44" spans="2:28" ht="18.75">
      <c r="B44" s="37">
        <v>6</v>
      </c>
      <c r="C44" s="122" t="s">
        <v>90</v>
      </c>
      <c r="D44" s="123">
        <v>614900</v>
      </c>
      <c r="E44" s="278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78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78">
        <f t="shared" si="3"/>
        <v>0</v>
      </c>
      <c r="H44" s="278">
        <f>'Tab 3'!G45</f>
        <v>0</v>
      </c>
      <c r="I44" s="278">
        <f>'Tab 4-PPN1'!G46</f>
        <v>0</v>
      </c>
      <c r="J44" s="278">
        <f>'Tab 4-PPN2'!G46</f>
        <v>0</v>
      </c>
      <c r="K44" s="278">
        <f>'Tab 4-PPN3'!G46</f>
        <v>0</v>
      </c>
      <c r="L44" s="278">
        <f>'Tab 4-PPN4'!G46</f>
        <v>0</v>
      </c>
      <c r="M44" s="278">
        <f>'Tab 4-PPN5'!G46</f>
        <v>0</v>
      </c>
      <c r="N44" s="278">
        <f>'Tab 4-PPN6'!G46</f>
        <v>0</v>
      </c>
      <c r="O44" s="278">
        <f>'Tab 4-PPN7'!G46</f>
        <v>0</v>
      </c>
      <c r="P44" s="278">
        <f>'Tab 4-PPN8'!G46</f>
        <v>0</v>
      </c>
      <c r="Q44" s="278">
        <f>'Tab 4-PPN9'!G46</f>
        <v>0</v>
      </c>
      <c r="R44" s="278">
        <f>'Tab 4-PPN10'!G46</f>
        <v>0</v>
      </c>
      <c r="S44" s="278">
        <f>'Tab 4-PPN11'!G46</f>
        <v>0</v>
      </c>
      <c r="T44" s="278">
        <f>'Tab 4-PPN12'!G46</f>
        <v>0</v>
      </c>
      <c r="U44" s="278">
        <f>'Tab 4-PPN13'!G46</f>
        <v>0</v>
      </c>
      <c r="V44" s="278">
        <f>'Tab 4-PPN14'!G46</f>
        <v>0</v>
      </c>
      <c r="W44" s="278">
        <f>'Tab 4-PPN15'!G46</f>
        <v>0</v>
      </c>
      <c r="X44" s="278">
        <f>'Tab 4-PPN16'!G46</f>
        <v>0</v>
      </c>
      <c r="Y44" s="278">
        <f>'Tab 4-PPN17'!G46</f>
        <v>0</v>
      </c>
      <c r="Z44" s="278">
        <f>'Tab 4-PPN18'!G46</f>
        <v>0</v>
      </c>
      <c r="AA44" s="278">
        <f>'Tab 4-PPN19'!G46</f>
        <v>0</v>
      </c>
      <c r="AB44" s="279">
        <f>'Tab 4-PPN20'!G46</f>
        <v>0</v>
      </c>
    </row>
    <row r="45" spans="2:28" ht="18.75">
      <c r="B45" s="37"/>
      <c r="C45" s="118"/>
      <c r="D45" s="116"/>
      <c r="E45" s="278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78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78">
        <f t="shared" si="3"/>
        <v>0</v>
      </c>
      <c r="H45" s="278">
        <f>'Tab 3'!G46</f>
        <v>0</v>
      </c>
      <c r="I45" s="278">
        <f>'Tab 4-PPN1'!G47</f>
        <v>0</v>
      </c>
      <c r="J45" s="278">
        <f>'Tab 4-PPN2'!G47</f>
        <v>0</v>
      </c>
      <c r="K45" s="278">
        <f>'Tab 4-PPN3'!G47</f>
        <v>0</v>
      </c>
      <c r="L45" s="278">
        <f>'Tab 4-PPN4'!G47</f>
        <v>0</v>
      </c>
      <c r="M45" s="278">
        <f>'Tab 4-PPN5'!G47</f>
        <v>0</v>
      </c>
      <c r="N45" s="278">
        <f>'Tab 4-PPN6'!G47</f>
        <v>0</v>
      </c>
      <c r="O45" s="278">
        <f>'Tab 4-PPN7'!G47</f>
        <v>0</v>
      </c>
      <c r="P45" s="278">
        <f>'Tab 4-PPN8'!G47</f>
        <v>0</v>
      </c>
      <c r="Q45" s="278">
        <f>'Tab 4-PPN9'!G47</f>
        <v>0</v>
      </c>
      <c r="R45" s="278">
        <f>'Tab 4-PPN10'!G47</f>
        <v>0</v>
      </c>
      <c r="S45" s="278">
        <f>'Tab 4-PPN11'!G47</f>
        <v>0</v>
      </c>
      <c r="T45" s="278">
        <f>'Tab 4-PPN12'!G47</f>
        <v>0</v>
      </c>
      <c r="U45" s="278">
        <f>'Tab 4-PPN13'!G47</f>
        <v>0</v>
      </c>
      <c r="V45" s="278">
        <f>'Tab 4-PPN14'!G47</f>
        <v>0</v>
      </c>
      <c r="W45" s="278">
        <f>'Tab 4-PPN15'!G47</f>
        <v>0</v>
      </c>
      <c r="X45" s="278">
        <f>'Tab 4-PPN16'!G47</f>
        <v>0</v>
      </c>
      <c r="Y45" s="278">
        <f>'Tab 4-PPN17'!G47</f>
        <v>0</v>
      </c>
      <c r="Z45" s="278">
        <f>'Tab 4-PPN18'!G47</f>
        <v>0</v>
      </c>
      <c r="AA45" s="278">
        <f>'Tab 4-PPN19'!G47</f>
        <v>0</v>
      </c>
      <c r="AB45" s="279">
        <f>'Tab 4-PPN20'!G47</f>
        <v>0</v>
      </c>
    </row>
    <row r="46" spans="2:29" s="146" customFormat="1" ht="38.25" thickBot="1">
      <c r="B46" s="241" t="s">
        <v>23</v>
      </c>
      <c r="C46" s="153" t="s">
        <v>102</v>
      </c>
      <c r="D46" s="208">
        <v>615000</v>
      </c>
      <c r="E46" s="283">
        <f>E47+E50</f>
        <v>0</v>
      </c>
      <c r="F46" s="283">
        <f aca="true" t="shared" si="4" ref="F46:AB46">F47+F50</f>
        <v>0</v>
      </c>
      <c r="G46" s="283">
        <f t="shared" si="4"/>
        <v>0</v>
      </c>
      <c r="H46" s="283">
        <f t="shared" si="4"/>
        <v>0</v>
      </c>
      <c r="I46" s="283">
        <f t="shared" si="4"/>
        <v>0</v>
      </c>
      <c r="J46" s="283">
        <f t="shared" si="4"/>
        <v>0</v>
      </c>
      <c r="K46" s="283">
        <f t="shared" si="4"/>
        <v>0</v>
      </c>
      <c r="L46" s="283">
        <f t="shared" si="4"/>
        <v>0</v>
      </c>
      <c r="M46" s="283">
        <f t="shared" si="4"/>
        <v>0</v>
      </c>
      <c r="N46" s="283">
        <f t="shared" si="4"/>
        <v>0</v>
      </c>
      <c r="O46" s="283">
        <f t="shared" si="4"/>
        <v>0</v>
      </c>
      <c r="P46" s="283">
        <f t="shared" si="4"/>
        <v>0</v>
      </c>
      <c r="Q46" s="283">
        <f t="shared" si="4"/>
        <v>0</v>
      </c>
      <c r="R46" s="283">
        <f t="shared" si="4"/>
        <v>0</v>
      </c>
      <c r="S46" s="283">
        <f t="shared" si="4"/>
        <v>0</v>
      </c>
      <c r="T46" s="283">
        <f t="shared" si="4"/>
        <v>0</v>
      </c>
      <c r="U46" s="283">
        <f t="shared" si="4"/>
        <v>0</v>
      </c>
      <c r="V46" s="283">
        <f t="shared" si="4"/>
        <v>0</v>
      </c>
      <c r="W46" s="283">
        <f t="shared" si="4"/>
        <v>0</v>
      </c>
      <c r="X46" s="283">
        <f t="shared" si="4"/>
        <v>0</v>
      </c>
      <c r="Y46" s="283">
        <f t="shared" si="4"/>
        <v>0</v>
      </c>
      <c r="Z46" s="283">
        <f t="shared" si="4"/>
        <v>0</v>
      </c>
      <c r="AA46" s="283">
        <f t="shared" si="4"/>
        <v>0</v>
      </c>
      <c r="AB46" s="286">
        <f t="shared" si="4"/>
        <v>0</v>
      </c>
      <c r="AC46" s="154"/>
    </row>
    <row r="47" spans="2:28" ht="37.5">
      <c r="B47" s="242">
        <v>1</v>
      </c>
      <c r="C47" s="212" t="s">
        <v>91</v>
      </c>
      <c r="D47" s="207">
        <v>615100</v>
      </c>
      <c r="E47" s="280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80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80">
        <f>SUM(H47:AB47)</f>
        <v>0</v>
      </c>
      <c r="H47" s="280">
        <f>'Tab 3'!G48</f>
        <v>0</v>
      </c>
      <c r="I47" s="280">
        <f>'Tab 4-PPN1'!G49</f>
        <v>0</v>
      </c>
      <c r="J47" s="280">
        <f>'Tab 4-PPN2'!G49</f>
        <v>0</v>
      </c>
      <c r="K47" s="280">
        <f>'Tab 4-PPN3'!G49</f>
        <v>0</v>
      </c>
      <c r="L47" s="280">
        <f>'Tab 4-PPN4'!G49</f>
        <v>0</v>
      </c>
      <c r="M47" s="280">
        <f>'Tab 4-PPN5'!G49</f>
        <v>0</v>
      </c>
      <c r="N47" s="280">
        <f>'Tab 4-PPN6'!G49</f>
        <v>0</v>
      </c>
      <c r="O47" s="280">
        <f>'Tab 4-PPN7'!G49</f>
        <v>0</v>
      </c>
      <c r="P47" s="280">
        <f>'Tab 4-PPN8'!G49</f>
        <v>0</v>
      </c>
      <c r="Q47" s="280">
        <f>'Tab 4-PPN9'!G49</f>
        <v>0</v>
      </c>
      <c r="R47" s="280">
        <f>'Tab 4-PPN10'!G49</f>
        <v>0</v>
      </c>
      <c r="S47" s="280">
        <f>'Tab 4-PPN11'!G49</f>
        <v>0</v>
      </c>
      <c r="T47" s="280">
        <f>'Tab 4-PPN12'!G49</f>
        <v>0</v>
      </c>
      <c r="U47" s="280">
        <f>'Tab 4-PPN13'!G49</f>
        <v>0</v>
      </c>
      <c r="V47" s="280">
        <f>'Tab 4-PPN14'!G49</f>
        <v>0</v>
      </c>
      <c r="W47" s="280">
        <f>'Tab 4-PPN15'!G49</f>
        <v>0</v>
      </c>
      <c r="X47" s="280">
        <f>'Tab 4-PPN16'!G49</f>
        <v>0</v>
      </c>
      <c r="Y47" s="280">
        <f>'Tab 4-PPN17'!G49</f>
        <v>0</v>
      </c>
      <c r="Z47" s="280">
        <f>'Tab 4-PPN18'!G49</f>
        <v>0</v>
      </c>
      <c r="AA47" s="280">
        <f>'Tab 4-PPN19'!G49</f>
        <v>0</v>
      </c>
      <c r="AB47" s="281">
        <f>'Tab 4-PPN20'!G49</f>
        <v>0</v>
      </c>
    </row>
    <row r="48" spans="2:28" ht="18.75">
      <c r="B48" s="37"/>
      <c r="C48" s="122"/>
      <c r="D48" s="123"/>
      <c r="E48" s="278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78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78">
        <f>SUM(H48:AB48)</f>
        <v>0</v>
      </c>
      <c r="H48" s="278">
        <f>'Tab 3'!G49</f>
        <v>0</v>
      </c>
      <c r="I48" s="278">
        <f>'Tab 4-PPN1'!G50</f>
        <v>0</v>
      </c>
      <c r="J48" s="278">
        <f>'Tab 4-PPN2'!G50</f>
        <v>0</v>
      </c>
      <c r="K48" s="278">
        <f>'Tab 4-PPN3'!G50</f>
        <v>0</v>
      </c>
      <c r="L48" s="278">
        <f>'Tab 4-PPN4'!G50</f>
        <v>0</v>
      </c>
      <c r="M48" s="278">
        <f>'Tab 4-PPN5'!G50</f>
        <v>0</v>
      </c>
      <c r="N48" s="278">
        <f>'Tab 4-PPN6'!G50</f>
        <v>0</v>
      </c>
      <c r="O48" s="278">
        <f>'Tab 4-PPN7'!G50</f>
        <v>0</v>
      </c>
      <c r="P48" s="278">
        <f>'Tab 4-PPN8'!G50</f>
        <v>0</v>
      </c>
      <c r="Q48" s="278">
        <f>'Tab 4-PPN9'!G50</f>
        <v>0</v>
      </c>
      <c r="R48" s="278">
        <f>'Tab 4-PPN10'!G50</f>
        <v>0</v>
      </c>
      <c r="S48" s="278">
        <f>'Tab 4-PPN11'!G50</f>
        <v>0</v>
      </c>
      <c r="T48" s="278">
        <f>'Tab 4-PPN12'!G50</f>
        <v>0</v>
      </c>
      <c r="U48" s="278">
        <f>'Tab 4-PPN13'!G50</f>
        <v>0</v>
      </c>
      <c r="V48" s="278">
        <f>'Tab 4-PPN14'!G50</f>
        <v>0</v>
      </c>
      <c r="W48" s="278">
        <f>'Tab 4-PPN15'!G50</f>
        <v>0</v>
      </c>
      <c r="X48" s="278">
        <f>'Tab 4-PPN16'!G50</f>
        <v>0</v>
      </c>
      <c r="Y48" s="278">
        <f>'Tab 4-PPN17'!G50</f>
        <v>0</v>
      </c>
      <c r="Z48" s="278">
        <f>'Tab 4-PPN18'!G50</f>
        <v>0</v>
      </c>
      <c r="AA48" s="278">
        <f>'Tab 4-PPN19'!G50</f>
        <v>0</v>
      </c>
      <c r="AB48" s="279">
        <f>'Tab 4-PPN20'!G50</f>
        <v>0</v>
      </c>
    </row>
    <row r="49" spans="2:28" ht="18.75">
      <c r="B49" s="37"/>
      <c r="C49" s="122"/>
      <c r="D49" s="123"/>
      <c r="E49" s="278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78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78">
        <f>SUM(H49:AB49)</f>
        <v>0</v>
      </c>
      <c r="H49" s="278">
        <f>'Tab 3'!G50</f>
        <v>0</v>
      </c>
      <c r="I49" s="278">
        <f>'Tab 4-PPN1'!G51</f>
        <v>0</v>
      </c>
      <c r="J49" s="278">
        <f>'Tab 4-PPN2'!G51</f>
        <v>0</v>
      </c>
      <c r="K49" s="278">
        <f>'Tab 4-PPN3'!G51</f>
        <v>0</v>
      </c>
      <c r="L49" s="278">
        <f>'Tab 4-PPN4'!G51</f>
        <v>0</v>
      </c>
      <c r="M49" s="278">
        <f>'Tab 4-PPN5'!G51</f>
        <v>0</v>
      </c>
      <c r="N49" s="278">
        <f>'Tab 4-PPN6'!G51</f>
        <v>0</v>
      </c>
      <c r="O49" s="278">
        <f>'Tab 4-PPN7'!G51</f>
        <v>0</v>
      </c>
      <c r="P49" s="278">
        <f>'Tab 4-PPN8'!G51</f>
        <v>0</v>
      </c>
      <c r="Q49" s="278">
        <f>'Tab 4-PPN9'!G51</f>
        <v>0</v>
      </c>
      <c r="R49" s="278">
        <f>'Tab 4-PPN10'!G51</f>
        <v>0</v>
      </c>
      <c r="S49" s="278">
        <f>'Tab 4-PPN11'!G51</f>
        <v>0</v>
      </c>
      <c r="T49" s="278">
        <f>'Tab 4-PPN12'!G51</f>
        <v>0</v>
      </c>
      <c r="U49" s="278">
        <f>'Tab 4-PPN13'!G51</f>
        <v>0</v>
      </c>
      <c r="V49" s="278">
        <f>'Tab 4-PPN14'!G51</f>
        <v>0</v>
      </c>
      <c r="W49" s="278">
        <f>'Tab 4-PPN15'!G51</f>
        <v>0</v>
      </c>
      <c r="X49" s="278">
        <f>'Tab 4-PPN16'!G51</f>
        <v>0</v>
      </c>
      <c r="Y49" s="278">
        <f>'Tab 4-PPN17'!G51</f>
        <v>0</v>
      </c>
      <c r="Z49" s="278">
        <f>'Tab 4-PPN18'!G51</f>
        <v>0</v>
      </c>
      <c r="AA49" s="278">
        <f>'Tab 4-PPN19'!G51</f>
        <v>0</v>
      </c>
      <c r="AB49" s="279">
        <f>'Tab 4-PPN20'!G51</f>
        <v>0</v>
      </c>
    </row>
    <row r="50" spans="2:28" ht="37.5">
      <c r="B50" s="37">
        <v>2</v>
      </c>
      <c r="C50" s="124" t="s">
        <v>92</v>
      </c>
      <c r="D50" s="123">
        <v>615200</v>
      </c>
      <c r="E50" s="278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78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78">
        <f>SUM(H50:AB50)</f>
        <v>0</v>
      </c>
      <c r="H50" s="278">
        <f>'Tab 3'!G51</f>
        <v>0</v>
      </c>
      <c r="I50" s="278">
        <f>'Tab 4-PPN1'!G52</f>
        <v>0</v>
      </c>
      <c r="J50" s="278">
        <f>'Tab 4-PPN2'!G52</f>
        <v>0</v>
      </c>
      <c r="K50" s="278">
        <f>'Tab 4-PPN3'!G52</f>
        <v>0</v>
      </c>
      <c r="L50" s="278">
        <f>'Tab 4-PPN4'!G52</f>
        <v>0</v>
      </c>
      <c r="M50" s="278">
        <f>'Tab 4-PPN5'!G52</f>
        <v>0</v>
      </c>
      <c r="N50" s="278">
        <f>'Tab 4-PPN6'!G52</f>
        <v>0</v>
      </c>
      <c r="O50" s="278">
        <f>'Tab 4-PPN7'!G52</f>
        <v>0</v>
      </c>
      <c r="P50" s="278">
        <f>'Tab 4-PPN8'!G52</f>
        <v>0</v>
      </c>
      <c r="Q50" s="278">
        <f>'Tab 4-PPN9'!G52</f>
        <v>0</v>
      </c>
      <c r="R50" s="278">
        <f>'Tab 4-PPN10'!G52</f>
        <v>0</v>
      </c>
      <c r="S50" s="278">
        <f>'Tab 4-PPN11'!G52</f>
        <v>0</v>
      </c>
      <c r="T50" s="278">
        <f>'Tab 4-PPN12'!G52</f>
        <v>0</v>
      </c>
      <c r="U50" s="278">
        <f>'Tab 4-PPN13'!G52</f>
        <v>0</v>
      </c>
      <c r="V50" s="278">
        <f>'Tab 4-PPN14'!G52</f>
        <v>0</v>
      </c>
      <c r="W50" s="278">
        <f>'Tab 4-PPN15'!G52</f>
        <v>0</v>
      </c>
      <c r="X50" s="278">
        <f>'Tab 4-PPN16'!G52</f>
        <v>0</v>
      </c>
      <c r="Y50" s="278">
        <f>'Tab 4-PPN17'!G52</f>
        <v>0</v>
      </c>
      <c r="Z50" s="278">
        <f>'Tab 4-PPN18'!G52</f>
        <v>0</v>
      </c>
      <c r="AA50" s="278">
        <f>'Tab 4-PPN19'!G52</f>
        <v>0</v>
      </c>
      <c r="AB50" s="279">
        <f>'Tab 4-PPN20'!G52</f>
        <v>0</v>
      </c>
    </row>
    <row r="51" spans="2:28" ht="18.75">
      <c r="B51" s="37"/>
      <c r="C51" s="124"/>
      <c r="D51" s="123"/>
      <c r="E51" s="278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78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78">
        <f>SUM(H51:AB51)</f>
        <v>0</v>
      </c>
      <c r="H51" s="278">
        <f>'Tab 3'!G52</f>
        <v>0</v>
      </c>
      <c r="I51" s="278">
        <f>'Tab 4-PPN1'!G53</f>
        <v>0</v>
      </c>
      <c r="J51" s="278">
        <f>'Tab 4-PPN2'!G53</f>
        <v>0</v>
      </c>
      <c r="K51" s="278">
        <f>'Tab 4-PPN3'!G53</f>
        <v>0</v>
      </c>
      <c r="L51" s="278">
        <f>'Tab 4-PPN4'!G53</f>
        <v>0</v>
      </c>
      <c r="M51" s="278">
        <f>'Tab 4-PPN5'!G53</f>
        <v>0</v>
      </c>
      <c r="N51" s="278">
        <f>'Tab 4-PPN6'!G53</f>
        <v>0</v>
      </c>
      <c r="O51" s="278">
        <f>'Tab 4-PPN7'!G53</f>
        <v>0</v>
      </c>
      <c r="P51" s="278">
        <f>'Tab 4-PPN8'!G53</f>
        <v>0</v>
      </c>
      <c r="Q51" s="278">
        <f>'Tab 4-PPN9'!G53</f>
        <v>0</v>
      </c>
      <c r="R51" s="278">
        <f>'Tab 4-PPN10'!G53</f>
        <v>0</v>
      </c>
      <c r="S51" s="278">
        <f>'Tab 4-PPN11'!G53</f>
        <v>0</v>
      </c>
      <c r="T51" s="278">
        <f>'Tab 4-PPN12'!G53</f>
        <v>0</v>
      </c>
      <c r="U51" s="278">
        <f>'Tab 4-PPN13'!G53</f>
        <v>0</v>
      </c>
      <c r="V51" s="278">
        <f>'Tab 4-PPN14'!G53</f>
        <v>0</v>
      </c>
      <c r="W51" s="278">
        <f>'Tab 4-PPN15'!G53</f>
        <v>0</v>
      </c>
      <c r="X51" s="278">
        <f>'Tab 4-PPN16'!G53</f>
        <v>0</v>
      </c>
      <c r="Y51" s="278">
        <f>'Tab 4-PPN17'!G53</f>
        <v>0</v>
      </c>
      <c r="Z51" s="278">
        <f>'Tab 4-PPN18'!G53</f>
        <v>0</v>
      </c>
      <c r="AA51" s="278">
        <f>'Tab 4-PPN19'!G53</f>
        <v>0</v>
      </c>
      <c r="AB51" s="279">
        <f>'Tab 4-PPN20'!G53</f>
        <v>0</v>
      </c>
    </row>
    <row r="52" spans="2:29" s="146" customFormat="1" ht="38.25" thickBot="1">
      <c r="B52" s="241" t="s">
        <v>24</v>
      </c>
      <c r="C52" s="153" t="s">
        <v>48</v>
      </c>
      <c r="D52" s="208">
        <v>616000</v>
      </c>
      <c r="E52" s="283">
        <f>E53</f>
        <v>0</v>
      </c>
      <c r="F52" s="283">
        <f aca="true" t="shared" si="5" ref="F52:AB52">F53</f>
        <v>0</v>
      </c>
      <c r="G52" s="283">
        <f t="shared" si="5"/>
        <v>0</v>
      </c>
      <c r="H52" s="283">
        <f t="shared" si="5"/>
        <v>0</v>
      </c>
      <c r="I52" s="283">
        <f t="shared" si="5"/>
        <v>0</v>
      </c>
      <c r="J52" s="283">
        <f t="shared" si="5"/>
        <v>0</v>
      </c>
      <c r="K52" s="283">
        <f t="shared" si="5"/>
        <v>0</v>
      </c>
      <c r="L52" s="283">
        <f t="shared" si="5"/>
        <v>0</v>
      </c>
      <c r="M52" s="283">
        <f t="shared" si="5"/>
        <v>0</v>
      </c>
      <c r="N52" s="283">
        <f t="shared" si="5"/>
        <v>0</v>
      </c>
      <c r="O52" s="283">
        <f t="shared" si="5"/>
        <v>0</v>
      </c>
      <c r="P52" s="283">
        <f t="shared" si="5"/>
        <v>0</v>
      </c>
      <c r="Q52" s="283">
        <f t="shared" si="5"/>
        <v>0</v>
      </c>
      <c r="R52" s="283">
        <f t="shared" si="5"/>
        <v>0</v>
      </c>
      <c r="S52" s="283">
        <f t="shared" si="5"/>
        <v>0</v>
      </c>
      <c r="T52" s="283">
        <f t="shared" si="5"/>
        <v>0</v>
      </c>
      <c r="U52" s="283">
        <f t="shared" si="5"/>
        <v>0</v>
      </c>
      <c r="V52" s="283">
        <f t="shared" si="5"/>
        <v>0</v>
      </c>
      <c r="W52" s="283">
        <f t="shared" si="5"/>
        <v>0</v>
      </c>
      <c r="X52" s="283">
        <f t="shared" si="5"/>
        <v>0</v>
      </c>
      <c r="Y52" s="283">
        <f t="shared" si="5"/>
        <v>0</v>
      </c>
      <c r="Z52" s="283">
        <f t="shared" si="5"/>
        <v>0</v>
      </c>
      <c r="AA52" s="283">
        <f t="shared" si="5"/>
        <v>0</v>
      </c>
      <c r="AB52" s="286">
        <f t="shared" si="5"/>
        <v>0</v>
      </c>
      <c r="AC52" s="154"/>
    </row>
    <row r="53" spans="2:28" ht="18.75">
      <c r="B53" s="242">
        <v>1</v>
      </c>
      <c r="C53" s="211" t="s">
        <v>93</v>
      </c>
      <c r="D53" s="207">
        <v>616200</v>
      </c>
      <c r="E53" s="280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80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80">
        <f>SUM(H53:AB53)</f>
        <v>0</v>
      </c>
      <c r="H53" s="280">
        <f>'Tab 3'!G54</f>
        <v>0</v>
      </c>
      <c r="I53" s="280">
        <f>'Tab 4-PPN1'!G55</f>
        <v>0</v>
      </c>
      <c r="J53" s="280">
        <f>'Tab 4-PPN2'!G55</f>
        <v>0</v>
      </c>
      <c r="K53" s="280">
        <f>'Tab 4-PPN3'!G55</f>
        <v>0</v>
      </c>
      <c r="L53" s="280">
        <f>'Tab 4-PPN4'!G55</f>
        <v>0</v>
      </c>
      <c r="M53" s="280">
        <f>'Tab 4-PPN5'!G55</f>
        <v>0</v>
      </c>
      <c r="N53" s="280">
        <f>'Tab 4-PPN6'!G55</f>
        <v>0</v>
      </c>
      <c r="O53" s="280">
        <f>'Tab 4-PPN7'!G55</f>
        <v>0</v>
      </c>
      <c r="P53" s="280">
        <f>'Tab 4-PPN8'!G55</f>
        <v>0</v>
      </c>
      <c r="Q53" s="280">
        <f>'Tab 4-PPN9'!G55</f>
        <v>0</v>
      </c>
      <c r="R53" s="280">
        <f>'Tab 4-PPN10'!G55</f>
        <v>0</v>
      </c>
      <c r="S53" s="280">
        <f>'Tab 4-PPN11'!G55</f>
        <v>0</v>
      </c>
      <c r="T53" s="280">
        <f>'Tab 4-PPN12'!G55</f>
        <v>0</v>
      </c>
      <c r="U53" s="280">
        <f>'Tab 4-PPN13'!G55</f>
        <v>0</v>
      </c>
      <c r="V53" s="280">
        <f>'Tab 4-PPN14'!G55</f>
        <v>0</v>
      </c>
      <c r="W53" s="280">
        <f>'Tab 4-PPN15'!G55</f>
        <v>0</v>
      </c>
      <c r="X53" s="280">
        <f>'Tab 4-PPN16'!G55</f>
        <v>0</v>
      </c>
      <c r="Y53" s="280">
        <f>'Tab 4-PPN17'!G55</f>
        <v>0</v>
      </c>
      <c r="Z53" s="280">
        <f>'Tab 4-PPN18'!G55</f>
        <v>0</v>
      </c>
      <c r="AA53" s="280">
        <f>'Tab 4-PPN19'!G55</f>
        <v>0</v>
      </c>
      <c r="AB53" s="281">
        <f>'Tab 4-PPN20'!G55</f>
        <v>0</v>
      </c>
    </row>
    <row r="54" spans="2:28" s="146" customFormat="1" ht="57" thickBot="1">
      <c r="B54" s="241" t="s">
        <v>28</v>
      </c>
      <c r="C54" s="153" t="s">
        <v>142</v>
      </c>
      <c r="D54" s="208"/>
      <c r="E54" s="283">
        <f>SUM(E55:E60)</f>
        <v>0</v>
      </c>
      <c r="F54" s="283">
        <f aca="true" t="shared" si="6" ref="F54:AB54">SUM(F55:F60)</f>
        <v>0</v>
      </c>
      <c r="G54" s="283">
        <f t="shared" si="6"/>
        <v>0</v>
      </c>
      <c r="H54" s="283">
        <f t="shared" si="6"/>
        <v>0</v>
      </c>
      <c r="I54" s="283">
        <f t="shared" si="6"/>
        <v>0</v>
      </c>
      <c r="J54" s="283">
        <f t="shared" si="6"/>
        <v>0</v>
      </c>
      <c r="K54" s="283">
        <f t="shared" si="6"/>
        <v>0</v>
      </c>
      <c r="L54" s="283">
        <f t="shared" si="6"/>
        <v>0</v>
      </c>
      <c r="M54" s="283">
        <f t="shared" si="6"/>
        <v>0</v>
      </c>
      <c r="N54" s="283">
        <f t="shared" si="6"/>
        <v>0</v>
      </c>
      <c r="O54" s="283">
        <f t="shared" si="6"/>
        <v>0</v>
      </c>
      <c r="P54" s="283">
        <f t="shared" si="6"/>
        <v>0</v>
      </c>
      <c r="Q54" s="283">
        <f t="shared" si="6"/>
        <v>0</v>
      </c>
      <c r="R54" s="283">
        <f t="shared" si="6"/>
        <v>0</v>
      </c>
      <c r="S54" s="283">
        <f t="shared" si="6"/>
        <v>0</v>
      </c>
      <c r="T54" s="283">
        <f t="shared" si="6"/>
        <v>0</v>
      </c>
      <c r="U54" s="283">
        <f t="shared" si="6"/>
        <v>0</v>
      </c>
      <c r="V54" s="283">
        <f t="shared" si="6"/>
        <v>0</v>
      </c>
      <c r="W54" s="283">
        <f t="shared" si="6"/>
        <v>0</v>
      </c>
      <c r="X54" s="283">
        <f t="shared" si="6"/>
        <v>0</v>
      </c>
      <c r="Y54" s="283">
        <f t="shared" si="6"/>
        <v>0</v>
      </c>
      <c r="Z54" s="283">
        <f t="shared" si="6"/>
        <v>0</v>
      </c>
      <c r="AA54" s="283">
        <f t="shared" si="6"/>
        <v>0</v>
      </c>
      <c r="AB54" s="286">
        <f t="shared" si="6"/>
        <v>0</v>
      </c>
    </row>
    <row r="55" spans="2:28" ht="37.5">
      <c r="B55" s="244">
        <v>1</v>
      </c>
      <c r="C55" s="210" t="s">
        <v>94</v>
      </c>
      <c r="D55" s="209">
        <v>821100</v>
      </c>
      <c r="E55" s="280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80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80">
        <f aca="true" t="shared" si="7" ref="G55:G60">SUM(H55:AB55)</f>
        <v>0</v>
      </c>
      <c r="H55" s="280">
        <f>'Tab 3'!G56</f>
        <v>0</v>
      </c>
      <c r="I55" s="280">
        <f>'Tab 4-PPN1'!G57</f>
        <v>0</v>
      </c>
      <c r="J55" s="280">
        <f>'Tab 4-PPN2'!G57</f>
        <v>0</v>
      </c>
      <c r="K55" s="280">
        <f>'Tab 4-PPN3'!G57</f>
        <v>0</v>
      </c>
      <c r="L55" s="280">
        <f>'Tab 4-PPN4'!G57</f>
        <v>0</v>
      </c>
      <c r="M55" s="280">
        <f>'Tab 4-PPN5'!G57</f>
        <v>0</v>
      </c>
      <c r="N55" s="280">
        <f>'Tab 4-PPN6'!G57</f>
        <v>0</v>
      </c>
      <c r="O55" s="280">
        <f>'Tab 4-PPN7'!G57</f>
        <v>0</v>
      </c>
      <c r="P55" s="280">
        <f>'Tab 4-PPN8'!G57</f>
        <v>0</v>
      </c>
      <c r="Q55" s="280">
        <f>'Tab 4-PPN9'!G57</f>
        <v>0</v>
      </c>
      <c r="R55" s="280">
        <f>'Tab 4-PPN10'!G57</f>
        <v>0</v>
      </c>
      <c r="S55" s="280">
        <f>'Tab 4-PPN11'!G57</f>
        <v>0</v>
      </c>
      <c r="T55" s="280">
        <f>'Tab 4-PPN12'!G57</f>
        <v>0</v>
      </c>
      <c r="U55" s="280">
        <f>'Tab 4-PPN13'!G57</f>
        <v>0</v>
      </c>
      <c r="V55" s="280">
        <f>'Tab 4-PPN14'!G57</f>
        <v>0</v>
      </c>
      <c r="W55" s="280">
        <f>'Tab 4-PPN15'!G57</f>
        <v>0</v>
      </c>
      <c r="X55" s="280">
        <f>'Tab 4-PPN16'!G57</f>
        <v>0</v>
      </c>
      <c r="Y55" s="280">
        <f>'Tab 4-PPN17'!G57</f>
        <v>0</v>
      </c>
      <c r="Z55" s="280">
        <f>'Tab 4-PPN18'!G57</f>
        <v>0</v>
      </c>
      <c r="AA55" s="280">
        <f>'Tab 4-PPN19'!G57</f>
        <v>0</v>
      </c>
      <c r="AB55" s="281">
        <f>'Tab 4-PPN20'!G57</f>
        <v>0</v>
      </c>
    </row>
    <row r="56" spans="2:28" ht="18.75">
      <c r="B56" s="32">
        <v>2</v>
      </c>
      <c r="C56" s="117" t="s">
        <v>43</v>
      </c>
      <c r="D56" s="33">
        <v>821200</v>
      </c>
      <c r="E56" s="278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78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78">
        <f t="shared" si="7"/>
        <v>0</v>
      </c>
      <c r="H56" s="278">
        <f>'Tab 3'!G57</f>
        <v>0</v>
      </c>
      <c r="I56" s="278">
        <f>'Tab 4-PPN1'!G58</f>
        <v>0</v>
      </c>
      <c r="J56" s="278">
        <f>'Tab 4-PPN2'!G58</f>
        <v>0</v>
      </c>
      <c r="K56" s="278">
        <f>'Tab 4-PPN3'!G58</f>
        <v>0</v>
      </c>
      <c r="L56" s="278">
        <f>'Tab 4-PPN4'!G58</f>
        <v>0</v>
      </c>
      <c r="M56" s="278">
        <f>'Tab 4-PPN5'!G58</f>
        <v>0</v>
      </c>
      <c r="N56" s="278">
        <f>'Tab 4-PPN6'!G58</f>
        <v>0</v>
      </c>
      <c r="O56" s="278">
        <f>'Tab 4-PPN7'!G58</f>
        <v>0</v>
      </c>
      <c r="P56" s="278">
        <f>'Tab 4-PPN8'!G58</f>
        <v>0</v>
      </c>
      <c r="Q56" s="278">
        <f>'Tab 4-PPN9'!G58</f>
        <v>0</v>
      </c>
      <c r="R56" s="278">
        <f>'Tab 4-PPN10'!G58</f>
        <v>0</v>
      </c>
      <c r="S56" s="278">
        <f>'Tab 4-PPN11'!G58</f>
        <v>0</v>
      </c>
      <c r="T56" s="278">
        <f>'Tab 4-PPN12'!G58</f>
        <v>0</v>
      </c>
      <c r="U56" s="278">
        <f>'Tab 4-PPN13'!G58</f>
        <v>0</v>
      </c>
      <c r="V56" s="278">
        <f>'Tab 4-PPN14'!G58</f>
        <v>0</v>
      </c>
      <c r="W56" s="278">
        <f>'Tab 4-PPN15'!G58</f>
        <v>0</v>
      </c>
      <c r="X56" s="278">
        <f>'Tab 4-PPN16'!G58</f>
        <v>0</v>
      </c>
      <c r="Y56" s="278">
        <f>'Tab 4-PPN17'!G58</f>
        <v>0</v>
      </c>
      <c r="Z56" s="278">
        <f>'Tab 4-PPN18'!G58</f>
        <v>0</v>
      </c>
      <c r="AA56" s="278">
        <f>'Tab 4-PPN19'!G58</f>
        <v>0</v>
      </c>
      <c r="AB56" s="279">
        <f>'Tab 4-PPN20'!G58</f>
        <v>0</v>
      </c>
    </row>
    <row r="57" spans="2:28" ht="18.75">
      <c r="B57" s="32">
        <v>3</v>
      </c>
      <c r="C57" s="117" t="s">
        <v>44</v>
      </c>
      <c r="D57" s="33">
        <v>821300</v>
      </c>
      <c r="E57" s="278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78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78">
        <f t="shared" si="7"/>
        <v>0</v>
      </c>
      <c r="H57" s="278">
        <f>'Tab 3'!G58</f>
        <v>0</v>
      </c>
      <c r="I57" s="278">
        <f>'Tab 4-PPN1'!G59</f>
        <v>0</v>
      </c>
      <c r="J57" s="278">
        <f>'Tab 4-PPN2'!G59</f>
        <v>0</v>
      </c>
      <c r="K57" s="278">
        <f>'Tab 4-PPN3'!G59</f>
        <v>0</v>
      </c>
      <c r="L57" s="278">
        <f>'Tab 4-PPN4'!G59</f>
        <v>0</v>
      </c>
      <c r="M57" s="278">
        <f>'Tab 4-PPN5'!G59</f>
        <v>0</v>
      </c>
      <c r="N57" s="278">
        <f>'Tab 4-PPN6'!G59</f>
        <v>0</v>
      </c>
      <c r="O57" s="278">
        <f>'Tab 4-PPN7'!G59</f>
        <v>0</v>
      </c>
      <c r="P57" s="278">
        <f>'Tab 4-PPN8'!G59</f>
        <v>0</v>
      </c>
      <c r="Q57" s="278">
        <f>'Tab 4-PPN9'!G59</f>
        <v>0</v>
      </c>
      <c r="R57" s="278">
        <f>'Tab 4-PPN10'!G59</f>
        <v>0</v>
      </c>
      <c r="S57" s="278">
        <f>'Tab 4-PPN11'!G59</f>
        <v>0</v>
      </c>
      <c r="T57" s="278">
        <f>'Tab 4-PPN12'!G59</f>
        <v>0</v>
      </c>
      <c r="U57" s="278">
        <f>'Tab 4-PPN13'!G59</f>
        <v>0</v>
      </c>
      <c r="V57" s="278">
        <f>'Tab 4-PPN14'!G59</f>
        <v>0</v>
      </c>
      <c r="W57" s="278">
        <f>'Tab 4-PPN15'!G59</f>
        <v>0</v>
      </c>
      <c r="X57" s="278">
        <f>'Tab 4-PPN16'!G59</f>
        <v>0</v>
      </c>
      <c r="Y57" s="278">
        <f>'Tab 4-PPN17'!G59</f>
        <v>0</v>
      </c>
      <c r="Z57" s="278">
        <f>'Tab 4-PPN18'!G59</f>
        <v>0</v>
      </c>
      <c r="AA57" s="278">
        <f>'Tab 4-PPN19'!G59</f>
        <v>0</v>
      </c>
      <c r="AB57" s="279">
        <f>'Tab 4-PPN20'!G59</f>
        <v>0</v>
      </c>
    </row>
    <row r="58" spans="2:28" ht="37.5">
      <c r="B58" s="32">
        <v>4</v>
      </c>
      <c r="C58" s="124" t="s">
        <v>45</v>
      </c>
      <c r="D58" s="33">
        <v>821400</v>
      </c>
      <c r="E58" s="278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78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78">
        <f t="shared" si="7"/>
        <v>0</v>
      </c>
      <c r="H58" s="278">
        <f>'Tab 3'!G59</f>
        <v>0</v>
      </c>
      <c r="I58" s="278">
        <f>'Tab 4-PPN1'!G60</f>
        <v>0</v>
      </c>
      <c r="J58" s="278">
        <f>'Tab 4-PPN2'!G60</f>
        <v>0</v>
      </c>
      <c r="K58" s="278">
        <f>'Tab 4-PPN3'!G60</f>
        <v>0</v>
      </c>
      <c r="L58" s="278">
        <f>'Tab 4-PPN4'!G60</f>
        <v>0</v>
      </c>
      <c r="M58" s="278">
        <f>'Tab 4-PPN5'!G60</f>
        <v>0</v>
      </c>
      <c r="N58" s="278">
        <f>'Tab 4-PPN6'!G60</f>
        <v>0</v>
      </c>
      <c r="O58" s="278">
        <f>'Tab 4-PPN7'!G60</f>
        <v>0</v>
      </c>
      <c r="P58" s="278">
        <f>'Tab 4-PPN8'!G60</f>
        <v>0</v>
      </c>
      <c r="Q58" s="278">
        <f>'Tab 4-PPN9'!G60</f>
        <v>0</v>
      </c>
      <c r="R58" s="278">
        <f>'Tab 4-PPN10'!G60</f>
        <v>0</v>
      </c>
      <c r="S58" s="278">
        <f>'Tab 4-PPN11'!G60</f>
        <v>0</v>
      </c>
      <c r="T58" s="278">
        <f>'Tab 4-PPN12'!G60</f>
        <v>0</v>
      </c>
      <c r="U58" s="278">
        <f>'Tab 4-PPN13'!G60</f>
        <v>0</v>
      </c>
      <c r="V58" s="278">
        <f>'Tab 4-PPN14'!G60</f>
        <v>0</v>
      </c>
      <c r="W58" s="278">
        <f>'Tab 4-PPN15'!G60</f>
        <v>0</v>
      </c>
      <c r="X58" s="278">
        <f>'Tab 4-PPN16'!G60</f>
        <v>0</v>
      </c>
      <c r="Y58" s="278">
        <f>'Tab 4-PPN17'!G60</f>
        <v>0</v>
      </c>
      <c r="Z58" s="278">
        <f>'Tab 4-PPN18'!G60</f>
        <v>0</v>
      </c>
      <c r="AA58" s="278">
        <f>'Tab 4-PPN19'!G60</f>
        <v>0</v>
      </c>
      <c r="AB58" s="279">
        <f>'Tab 4-PPN20'!G60</f>
        <v>0</v>
      </c>
    </row>
    <row r="59" spans="2:28" ht="37.5">
      <c r="B59" s="32">
        <v>5</v>
      </c>
      <c r="C59" s="124" t="s">
        <v>46</v>
      </c>
      <c r="D59" s="33">
        <v>821500</v>
      </c>
      <c r="E59" s="278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78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78">
        <f t="shared" si="7"/>
        <v>0</v>
      </c>
      <c r="H59" s="278">
        <f>'Tab 3'!G60</f>
        <v>0</v>
      </c>
      <c r="I59" s="278">
        <f>'Tab 4-PPN1'!G61</f>
        <v>0</v>
      </c>
      <c r="J59" s="278">
        <f>'Tab 4-PPN2'!G61</f>
        <v>0</v>
      </c>
      <c r="K59" s="278">
        <f>'Tab 4-PPN3'!G61</f>
        <v>0</v>
      </c>
      <c r="L59" s="278">
        <f>'Tab 4-PPN4'!G61</f>
        <v>0</v>
      </c>
      <c r="M59" s="278">
        <f>'Tab 4-PPN5'!G61</f>
        <v>0</v>
      </c>
      <c r="N59" s="278">
        <f>'Tab 4-PPN6'!G61</f>
        <v>0</v>
      </c>
      <c r="O59" s="278">
        <f>'Tab 4-PPN7'!G61</f>
        <v>0</v>
      </c>
      <c r="P59" s="278">
        <f>'Tab 4-PPN8'!G61</f>
        <v>0</v>
      </c>
      <c r="Q59" s="278">
        <f>'Tab 4-PPN9'!G61</f>
        <v>0</v>
      </c>
      <c r="R59" s="278">
        <f>'Tab 4-PPN10'!G61</f>
        <v>0</v>
      </c>
      <c r="S59" s="278">
        <f>'Tab 4-PPN11'!G61</f>
        <v>0</v>
      </c>
      <c r="T59" s="278">
        <f>'Tab 4-PPN12'!G61</f>
        <v>0</v>
      </c>
      <c r="U59" s="278">
        <f>'Tab 4-PPN13'!G61</f>
        <v>0</v>
      </c>
      <c r="V59" s="278">
        <f>'Tab 4-PPN14'!G61</f>
        <v>0</v>
      </c>
      <c r="W59" s="278">
        <f>'Tab 4-PPN15'!G61</f>
        <v>0</v>
      </c>
      <c r="X59" s="278">
        <f>'Tab 4-PPN16'!G61</f>
        <v>0</v>
      </c>
      <c r="Y59" s="278">
        <f>'Tab 4-PPN17'!G61</f>
        <v>0</v>
      </c>
      <c r="Z59" s="278">
        <f>'Tab 4-PPN18'!G61</f>
        <v>0</v>
      </c>
      <c r="AA59" s="278">
        <f>'Tab 4-PPN19'!G61</f>
        <v>0</v>
      </c>
      <c r="AB59" s="279">
        <f>'Tab 4-PPN20'!G61</f>
        <v>0</v>
      </c>
    </row>
    <row r="60" spans="2:29" ht="42" customHeight="1">
      <c r="B60" s="32">
        <v>6</v>
      </c>
      <c r="C60" s="124" t="s">
        <v>47</v>
      </c>
      <c r="D60" s="33">
        <v>821600</v>
      </c>
      <c r="E60" s="278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78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78">
        <f t="shared" si="7"/>
        <v>0</v>
      </c>
      <c r="H60" s="278">
        <f>'Tab 3'!G61</f>
        <v>0</v>
      </c>
      <c r="I60" s="278">
        <f>'Tab 4-PPN1'!G62</f>
        <v>0</v>
      </c>
      <c r="J60" s="278">
        <f>'Tab 4-PPN2'!G62</f>
        <v>0</v>
      </c>
      <c r="K60" s="278">
        <f>'Tab 4-PPN3'!G62</f>
        <v>0</v>
      </c>
      <c r="L60" s="278">
        <f>'Tab 4-PPN4'!G62</f>
        <v>0</v>
      </c>
      <c r="M60" s="278">
        <f>'Tab 4-PPN5'!G62</f>
        <v>0</v>
      </c>
      <c r="N60" s="278">
        <f>'Tab 4-PPN6'!G62</f>
        <v>0</v>
      </c>
      <c r="O60" s="278">
        <f>'Tab 4-PPN7'!G62</f>
        <v>0</v>
      </c>
      <c r="P60" s="278">
        <f>'Tab 4-PPN8'!G62</f>
        <v>0</v>
      </c>
      <c r="Q60" s="278">
        <f>'Tab 4-PPN9'!G62</f>
        <v>0</v>
      </c>
      <c r="R60" s="278">
        <f>'Tab 4-PPN10'!G62</f>
        <v>0</v>
      </c>
      <c r="S60" s="278">
        <f>'Tab 4-PPN11'!G62</f>
        <v>0</v>
      </c>
      <c r="T60" s="278">
        <f>'Tab 4-PPN12'!G62</f>
        <v>0</v>
      </c>
      <c r="U60" s="278">
        <f>'Tab 4-PPN13'!G62</f>
        <v>0</v>
      </c>
      <c r="V60" s="278">
        <f>'Tab 4-PPN14'!G62</f>
        <v>0</v>
      </c>
      <c r="W60" s="278">
        <f>'Tab 4-PPN15'!G62</f>
        <v>0</v>
      </c>
      <c r="X60" s="278">
        <f>'Tab 4-PPN16'!G62</f>
        <v>0</v>
      </c>
      <c r="Y60" s="278">
        <f>'Tab 4-PPN17'!G62</f>
        <v>0</v>
      </c>
      <c r="Z60" s="278">
        <f>'Tab 4-PPN18'!G62</f>
        <v>0</v>
      </c>
      <c r="AA60" s="278">
        <f>'Tab 4-PPN19'!G62</f>
        <v>0</v>
      </c>
      <c r="AB60" s="279">
        <f>'Tab 4-PPN20'!G62</f>
        <v>0</v>
      </c>
      <c r="AC60" s="11"/>
    </row>
    <row r="61" spans="2:29" s="146" customFormat="1" ht="49.5" customHeight="1" thickBot="1">
      <c r="B61" s="241"/>
      <c r="C61" s="153" t="s">
        <v>49</v>
      </c>
      <c r="D61" s="260"/>
      <c r="E61" s="283">
        <f>E12+E24+E46+E52+E54</f>
        <v>340250</v>
      </c>
      <c r="F61" s="283">
        <f aca="true" t="shared" si="8" ref="F61:AB61">F12+F24+F46+F52+F54</f>
        <v>0</v>
      </c>
      <c r="G61" s="283">
        <f t="shared" si="8"/>
        <v>340250</v>
      </c>
      <c r="H61" s="283">
        <f t="shared" si="8"/>
        <v>340250</v>
      </c>
      <c r="I61" s="283">
        <f t="shared" si="8"/>
        <v>0</v>
      </c>
      <c r="J61" s="283">
        <f t="shared" si="8"/>
        <v>0</v>
      </c>
      <c r="K61" s="283">
        <f t="shared" si="8"/>
        <v>0</v>
      </c>
      <c r="L61" s="283">
        <f t="shared" si="8"/>
        <v>0</v>
      </c>
      <c r="M61" s="283">
        <f t="shared" si="8"/>
        <v>0</v>
      </c>
      <c r="N61" s="283">
        <f t="shared" si="8"/>
        <v>0</v>
      </c>
      <c r="O61" s="283">
        <f t="shared" si="8"/>
        <v>0</v>
      </c>
      <c r="P61" s="283">
        <f t="shared" si="8"/>
        <v>0</v>
      </c>
      <c r="Q61" s="283">
        <f t="shared" si="8"/>
        <v>0</v>
      </c>
      <c r="R61" s="283">
        <f t="shared" si="8"/>
        <v>0</v>
      </c>
      <c r="S61" s="283">
        <f t="shared" si="8"/>
        <v>0</v>
      </c>
      <c r="T61" s="283">
        <f t="shared" si="8"/>
        <v>0</v>
      </c>
      <c r="U61" s="283">
        <f t="shared" si="8"/>
        <v>0</v>
      </c>
      <c r="V61" s="283">
        <f t="shared" si="8"/>
        <v>0</v>
      </c>
      <c r="W61" s="283">
        <f t="shared" si="8"/>
        <v>0</v>
      </c>
      <c r="X61" s="283">
        <f t="shared" si="8"/>
        <v>0</v>
      </c>
      <c r="Y61" s="283">
        <f t="shared" si="8"/>
        <v>0</v>
      </c>
      <c r="Z61" s="283">
        <f t="shared" si="8"/>
        <v>0</v>
      </c>
      <c r="AA61" s="283">
        <f t="shared" si="8"/>
        <v>0</v>
      </c>
      <c r="AB61" s="286">
        <f t="shared" si="8"/>
        <v>0</v>
      </c>
      <c r="AC61" s="154"/>
    </row>
    <row r="62" spans="2:17" ht="30.75" customHeight="1">
      <c r="B62" s="10"/>
      <c r="C62" s="396"/>
      <c r="D62" s="396"/>
      <c r="E62" s="396"/>
      <c r="F62" s="396"/>
      <c r="G62" s="396"/>
      <c r="H62" s="396"/>
      <c r="I62" s="396"/>
      <c r="J62" s="396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1"/>
    </row>
    <row r="66" spans="2:29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7" t="s">
        <v>97</v>
      </c>
      <c r="AC67" s="11"/>
    </row>
    <row r="68" spans="2:29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5C5" sheet="1" formatCells="0" formatColumns="0" formatRows="0" insertColumns="0"/>
  <mergeCells count="17"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  <mergeCell ref="E8:E10"/>
    <mergeCell ref="H8:AB9"/>
    <mergeCell ref="B8:B10"/>
    <mergeCell ref="C8:C10"/>
    <mergeCell ref="D8:D10"/>
    <mergeCell ref="G8:G10"/>
    <mergeCell ref="F8:F10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149</v>
      </c>
      <c r="F10" s="374" t="s">
        <v>150</v>
      </c>
      <c r="G10" s="371" t="s">
        <v>151</v>
      </c>
      <c r="H10" s="415" t="s">
        <v>120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4">
      <selection activeCell="E13" sqref="E1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5:17" ht="15.75" customHeight="1">
      <c r="O2" s="385" t="s">
        <v>96</v>
      </c>
      <c r="P2" s="385"/>
      <c r="Q2" s="127"/>
    </row>
    <row r="3" spans="2:17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108"/>
      <c r="O3" s="385"/>
      <c r="P3" s="385"/>
      <c r="Q3" s="162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6"/>
      <c r="P4" s="11"/>
      <c r="Q4" s="159"/>
    </row>
    <row r="5" spans="2:17" ht="11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6"/>
      <c r="P5" s="11"/>
      <c r="Q5" s="159"/>
    </row>
    <row r="6" spans="2:17" ht="15" customHeight="1">
      <c r="B6" s="200" t="s">
        <v>127</v>
      </c>
      <c r="C6" s="200"/>
      <c r="D6" s="200"/>
      <c r="E6" s="200"/>
      <c r="F6" s="200"/>
      <c r="G6" s="200"/>
      <c r="H6" s="200"/>
      <c r="I6" s="200"/>
      <c r="J6" s="142"/>
      <c r="K6" s="142"/>
      <c r="L6" s="142"/>
      <c r="M6" s="142"/>
      <c r="N6" s="142"/>
      <c r="O6" s="142" t="s">
        <v>105</v>
      </c>
      <c r="P6" s="142"/>
      <c r="Q6" s="160"/>
    </row>
    <row r="7" spans="2:17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15"/>
      <c r="O7" s="127"/>
      <c r="P7" s="127"/>
      <c r="Q7" s="161"/>
    </row>
    <row r="8" spans="2:17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142"/>
      <c r="O8" s="142" t="s">
        <v>107</v>
      </c>
      <c r="P8" s="142"/>
      <c r="Q8" s="162"/>
    </row>
    <row r="9" spans="2:17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58"/>
    </row>
    <row r="10" spans="1:17" s="146" customFormat="1" ht="67.5" customHeight="1">
      <c r="A10" s="9"/>
      <c r="B10" s="393" t="s">
        <v>1</v>
      </c>
      <c r="C10" s="392" t="s">
        <v>123</v>
      </c>
      <c r="D10" s="393" t="s">
        <v>3</v>
      </c>
      <c r="E10" s="374" t="s">
        <v>162</v>
      </c>
      <c r="F10" s="407" t="s">
        <v>128</v>
      </c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9"/>
    </row>
    <row r="11" spans="1:17" s="146" customFormat="1" ht="15.75" customHeight="1">
      <c r="A11" s="9"/>
      <c r="B11" s="394"/>
      <c r="C11" s="366"/>
      <c r="D11" s="394"/>
      <c r="E11" s="375"/>
      <c r="F11" s="452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4"/>
    </row>
    <row r="12" spans="1:17" s="146" customFormat="1" ht="64.5" customHeight="1" thickBot="1">
      <c r="A12" s="9"/>
      <c r="B12" s="395"/>
      <c r="C12" s="367"/>
      <c r="D12" s="395"/>
      <c r="E12" s="451"/>
      <c r="F12" s="245" t="s">
        <v>52</v>
      </c>
      <c r="G12" s="245" t="s">
        <v>53</v>
      </c>
      <c r="H12" s="245" t="s">
        <v>54</v>
      </c>
      <c r="I12" s="245" t="s">
        <v>55</v>
      </c>
      <c r="J12" s="245" t="s">
        <v>56</v>
      </c>
      <c r="K12" s="245" t="s">
        <v>57</v>
      </c>
      <c r="L12" s="245" t="s">
        <v>58</v>
      </c>
      <c r="M12" s="246" t="s">
        <v>59</v>
      </c>
      <c r="N12" s="246" t="s">
        <v>60</v>
      </c>
      <c r="O12" s="246" t="s">
        <v>98</v>
      </c>
      <c r="P12" s="246" t="s">
        <v>99</v>
      </c>
      <c r="Q12" s="263" t="s">
        <v>63</v>
      </c>
    </row>
    <row r="13" spans="1:17" s="146" customFormat="1" ht="15.75" thickBot="1">
      <c r="A13" s="9"/>
      <c r="B13" s="151">
        <v>1</v>
      </c>
      <c r="C13" s="150">
        <v>2</v>
      </c>
      <c r="D13" s="151">
        <v>3</v>
      </c>
      <c r="E13" s="151" t="s">
        <v>29</v>
      </c>
      <c r="F13" s="150">
        <v>5</v>
      </c>
      <c r="G13" s="150">
        <v>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</row>
    <row r="14" spans="2:17" ht="18.75">
      <c r="B14" s="240" t="s">
        <v>12</v>
      </c>
      <c r="C14" s="155" t="s">
        <v>104</v>
      </c>
      <c r="D14" s="145"/>
      <c r="E14" s="247">
        <f aca="true" t="shared" si="0" ref="E14:Q14">SUM(E15:E25)</f>
        <v>0</v>
      </c>
      <c r="F14" s="247">
        <f t="shared" si="0"/>
        <v>0</v>
      </c>
      <c r="G14" s="247">
        <f t="shared" si="0"/>
        <v>0</v>
      </c>
      <c r="H14" s="247">
        <f t="shared" si="0"/>
        <v>0</v>
      </c>
      <c r="I14" s="247">
        <f t="shared" si="0"/>
        <v>0</v>
      </c>
      <c r="J14" s="247">
        <f t="shared" si="0"/>
        <v>0</v>
      </c>
      <c r="K14" s="247">
        <f t="shared" si="0"/>
        <v>0</v>
      </c>
      <c r="L14" s="247">
        <f>SUM(L15:L25)</f>
        <v>0</v>
      </c>
      <c r="M14" s="247">
        <f t="shared" si="0"/>
        <v>0</v>
      </c>
      <c r="N14" s="247">
        <f t="shared" si="0"/>
        <v>0</v>
      </c>
      <c r="O14" s="247">
        <f t="shared" si="0"/>
        <v>0</v>
      </c>
      <c r="P14" s="247">
        <f t="shared" si="0"/>
        <v>0</v>
      </c>
      <c r="Q14" s="264">
        <f t="shared" si="0"/>
        <v>0</v>
      </c>
    </row>
    <row r="15" spans="2:17" ht="18.75">
      <c r="B15" s="26">
        <v>1</v>
      </c>
      <c r="C15" s="117" t="s">
        <v>38</v>
      </c>
      <c r="D15" s="28">
        <v>611100</v>
      </c>
      <c r="E15" s="248">
        <f>SUM(F15:Q15)</f>
        <v>0</v>
      </c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65"/>
    </row>
    <row r="16" spans="2:17" ht="37.5">
      <c r="B16" s="32">
        <v>2</v>
      </c>
      <c r="C16" s="125" t="s">
        <v>80</v>
      </c>
      <c r="D16" s="120">
        <v>611200</v>
      </c>
      <c r="E16" s="248">
        <f aca="true" t="shared" si="1" ref="E16:E62">SUM(F16:Q16)</f>
        <v>0</v>
      </c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65"/>
    </row>
    <row r="17" spans="2:17" ht="18.75">
      <c r="B17" s="32">
        <v>3</v>
      </c>
      <c r="C17" s="119" t="s">
        <v>14</v>
      </c>
      <c r="D17" s="120">
        <v>613100</v>
      </c>
      <c r="E17" s="248">
        <f t="shared" si="1"/>
        <v>0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65"/>
    </row>
    <row r="18" spans="2:17" ht="37.5">
      <c r="B18" s="32">
        <v>4</v>
      </c>
      <c r="C18" s="125" t="s">
        <v>81</v>
      </c>
      <c r="D18" s="120">
        <v>613200</v>
      </c>
      <c r="E18" s="248">
        <f t="shared" si="1"/>
        <v>0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65"/>
    </row>
    <row r="19" spans="2:17" ht="37.5">
      <c r="B19" s="32">
        <v>5</v>
      </c>
      <c r="C19" s="125" t="s">
        <v>16</v>
      </c>
      <c r="D19" s="120">
        <v>613300</v>
      </c>
      <c r="E19" s="248">
        <f t="shared" si="1"/>
        <v>0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65"/>
    </row>
    <row r="20" spans="2:17" ht="18.75">
      <c r="B20" s="32">
        <v>6</v>
      </c>
      <c r="C20" s="119" t="s">
        <v>40</v>
      </c>
      <c r="D20" s="120">
        <v>613400</v>
      </c>
      <c r="E20" s="248">
        <f t="shared" si="1"/>
        <v>0</v>
      </c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65"/>
    </row>
    <row r="21" spans="2:17" ht="37.5">
      <c r="B21" s="32">
        <v>7</v>
      </c>
      <c r="C21" s="125" t="s">
        <v>41</v>
      </c>
      <c r="D21" s="120">
        <v>613500</v>
      </c>
      <c r="E21" s="248">
        <f t="shared" si="1"/>
        <v>0</v>
      </c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65"/>
    </row>
    <row r="22" spans="2:17" ht="18.75">
      <c r="B22" s="32">
        <v>8</v>
      </c>
      <c r="C22" s="119" t="s">
        <v>101</v>
      </c>
      <c r="D22" s="120">
        <v>613600</v>
      </c>
      <c r="E22" s="248">
        <f t="shared" si="1"/>
        <v>0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65"/>
    </row>
    <row r="23" spans="2:17" ht="18.75">
      <c r="B23" s="32">
        <v>9</v>
      </c>
      <c r="C23" s="119" t="s">
        <v>18</v>
      </c>
      <c r="D23" s="120">
        <v>613700</v>
      </c>
      <c r="E23" s="248">
        <f t="shared" si="1"/>
        <v>0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65"/>
    </row>
    <row r="24" spans="2:17" ht="37.5">
      <c r="B24" s="32">
        <v>10</v>
      </c>
      <c r="C24" s="125" t="s">
        <v>83</v>
      </c>
      <c r="D24" s="120">
        <v>613800</v>
      </c>
      <c r="E24" s="248">
        <f t="shared" si="1"/>
        <v>0</v>
      </c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65"/>
    </row>
    <row r="25" spans="2:17" ht="37.5">
      <c r="B25" s="32">
        <v>11</v>
      </c>
      <c r="C25" s="125" t="s">
        <v>20</v>
      </c>
      <c r="D25" s="120">
        <v>613900</v>
      </c>
      <c r="E25" s="248">
        <f t="shared" si="1"/>
        <v>0</v>
      </c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65"/>
    </row>
    <row r="26" spans="2:17" ht="65.25" customHeight="1" thickBot="1">
      <c r="B26" s="241" t="s">
        <v>21</v>
      </c>
      <c r="C26" s="153" t="s">
        <v>103</v>
      </c>
      <c r="D26" s="208">
        <v>614000</v>
      </c>
      <c r="E26" s="251">
        <f t="shared" si="1"/>
        <v>0</v>
      </c>
      <c r="F26" s="251">
        <f>F27+F30+F32+F41+F44+F46</f>
        <v>0</v>
      </c>
      <c r="G26" s="251">
        <f>G27+G30+G32+G41+G44+G46</f>
        <v>0</v>
      </c>
      <c r="H26" s="251">
        <f>H27+H30+H32+H41+H44+H46</f>
        <v>0</v>
      </c>
      <c r="I26" s="251">
        <f>I27+I30+I32+I41+I44+I46</f>
        <v>0</v>
      </c>
      <c r="J26" s="251">
        <f>J27+J30+J32+J41+J44+J46</f>
        <v>0</v>
      </c>
      <c r="K26" s="251">
        <f aca="true" t="shared" si="2" ref="K26:Q26">K27+K30+K32+K41+K44+K46</f>
        <v>0</v>
      </c>
      <c r="L26" s="251">
        <f t="shared" si="2"/>
        <v>0</v>
      </c>
      <c r="M26" s="251">
        <f t="shared" si="2"/>
        <v>0</v>
      </c>
      <c r="N26" s="251">
        <f t="shared" si="2"/>
        <v>0</v>
      </c>
      <c r="O26" s="251">
        <f t="shared" si="2"/>
        <v>0</v>
      </c>
      <c r="P26" s="251">
        <f t="shared" si="2"/>
        <v>0</v>
      </c>
      <c r="Q26" s="266">
        <f t="shared" si="2"/>
        <v>0</v>
      </c>
    </row>
    <row r="27" spans="2:17" ht="18.75">
      <c r="B27" s="242">
        <v>1</v>
      </c>
      <c r="C27" s="212" t="s">
        <v>85</v>
      </c>
      <c r="D27" s="207">
        <v>614100</v>
      </c>
      <c r="E27" s="252">
        <f t="shared" si="1"/>
        <v>0</v>
      </c>
      <c r="F27" s="253">
        <f aca="true" t="shared" si="3" ref="F27:Q27">F28+F29</f>
        <v>0</v>
      </c>
      <c r="G27" s="253">
        <f t="shared" si="3"/>
        <v>0</v>
      </c>
      <c r="H27" s="253">
        <f t="shared" si="3"/>
        <v>0</v>
      </c>
      <c r="I27" s="253">
        <f t="shared" si="3"/>
        <v>0</v>
      </c>
      <c r="J27" s="253">
        <f t="shared" si="3"/>
        <v>0</v>
      </c>
      <c r="K27" s="253">
        <f t="shared" si="3"/>
        <v>0</v>
      </c>
      <c r="L27" s="253">
        <f t="shared" si="3"/>
        <v>0</v>
      </c>
      <c r="M27" s="253">
        <f t="shared" si="3"/>
        <v>0</v>
      </c>
      <c r="N27" s="253">
        <f t="shared" si="3"/>
        <v>0</v>
      </c>
      <c r="O27" s="253">
        <f t="shared" si="3"/>
        <v>0</v>
      </c>
      <c r="P27" s="253">
        <f t="shared" si="3"/>
        <v>0</v>
      </c>
      <c r="Q27" s="267">
        <f t="shared" si="3"/>
        <v>0</v>
      </c>
    </row>
    <row r="28" spans="2:17" ht="18.75">
      <c r="B28" s="37"/>
      <c r="C28" s="122"/>
      <c r="D28" s="123"/>
      <c r="E28" s="248">
        <f t="shared" si="1"/>
        <v>0</v>
      </c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68"/>
    </row>
    <row r="29" spans="2:17" ht="18.75">
      <c r="B29" s="37"/>
      <c r="C29" s="122"/>
      <c r="D29" s="123"/>
      <c r="E29" s="248">
        <f t="shared" si="1"/>
        <v>0</v>
      </c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68"/>
    </row>
    <row r="30" spans="2:17" ht="18.75">
      <c r="B30" s="37">
        <v>2</v>
      </c>
      <c r="C30" s="122" t="s">
        <v>86</v>
      </c>
      <c r="D30" s="123">
        <v>614200</v>
      </c>
      <c r="E30" s="248">
        <f t="shared" si="1"/>
        <v>0</v>
      </c>
      <c r="F30" s="248">
        <f>F31</f>
        <v>0</v>
      </c>
      <c r="G30" s="248">
        <f>G31</f>
        <v>0</v>
      </c>
      <c r="H30" s="248">
        <f>H31</f>
        <v>0</v>
      </c>
      <c r="I30" s="248">
        <f>I31</f>
        <v>0</v>
      </c>
      <c r="J30" s="248">
        <f>J31</f>
        <v>0</v>
      </c>
      <c r="K30" s="248">
        <f aca="true" t="shared" si="4" ref="K30:Q30">K31</f>
        <v>0</v>
      </c>
      <c r="L30" s="248">
        <f t="shared" si="4"/>
        <v>0</v>
      </c>
      <c r="M30" s="248">
        <f t="shared" si="4"/>
        <v>0</v>
      </c>
      <c r="N30" s="248">
        <f t="shared" si="4"/>
        <v>0</v>
      </c>
      <c r="O30" s="248">
        <f t="shared" si="4"/>
        <v>0</v>
      </c>
      <c r="P30" s="248">
        <f t="shared" si="4"/>
        <v>0</v>
      </c>
      <c r="Q30" s="269">
        <f t="shared" si="4"/>
        <v>0</v>
      </c>
    </row>
    <row r="31" spans="2:17" ht="18.75">
      <c r="B31" s="37"/>
      <c r="C31" s="122"/>
      <c r="D31" s="123"/>
      <c r="E31" s="248">
        <f t="shared" si="1"/>
        <v>0</v>
      </c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68"/>
    </row>
    <row r="32" spans="2:17" ht="37.5">
      <c r="B32" s="37">
        <v>3</v>
      </c>
      <c r="C32" s="125" t="s">
        <v>87</v>
      </c>
      <c r="D32" s="123">
        <v>614300</v>
      </c>
      <c r="E32" s="248">
        <f t="shared" si="1"/>
        <v>0</v>
      </c>
      <c r="F32" s="248">
        <f>SUM(F33:F40)</f>
        <v>0</v>
      </c>
      <c r="G32" s="248">
        <f>SUM(G33:G40)</f>
        <v>0</v>
      </c>
      <c r="H32" s="248">
        <f>SUM(H33:H40)</f>
        <v>0</v>
      </c>
      <c r="I32" s="248">
        <f>SUM(I33:I40)</f>
        <v>0</v>
      </c>
      <c r="J32" s="248">
        <f>SUM(J33:J40)</f>
        <v>0</v>
      </c>
      <c r="K32" s="248">
        <f aca="true" t="shared" si="5" ref="K32:Q32">SUM(K33:K40)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69">
        <f t="shared" si="5"/>
        <v>0</v>
      </c>
    </row>
    <row r="33" spans="2:17" ht="18.75">
      <c r="B33" s="37"/>
      <c r="C33" s="122"/>
      <c r="D33" s="123"/>
      <c r="E33" s="248">
        <f t="shared" si="1"/>
        <v>0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68"/>
    </row>
    <row r="34" spans="2:17" ht="18.75">
      <c r="B34" s="37"/>
      <c r="C34" s="122"/>
      <c r="D34" s="123"/>
      <c r="E34" s="248">
        <f t="shared" si="1"/>
        <v>0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68"/>
    </row>
    <row r="35" spans="2:17" ht="18.75">
      <c r="B35" s="37"/>
      <c r="C35" s="122"/>
      <c r="D35" s="123"/>
      <c r="E35" s="248">
        <f t="shared" si="1"/>
        <v>0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68"/>
    </row>
    <row r="36" spans="2:17" ht="18.75">
      <c r="B36" s="32" t="s">
        <v>129</v>
      </c>
      <c r="C36" s="122"/>
      <c r="D36" s="136"/>
      <c r="E36" s="255">
        <f t="shared" si="1"/>
        <v>0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65"/>
    </row>
    <row r="37" spans="2:17" ht="18.75">
      <c r="B37" s="32"/>
      <c r="C37" s="122"/>
      <c r="D37" s="136"/>
      <c r="E37" s="248">
        <f t="shared" si="1"/>
        <v>0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65"/>
    </row>
    <row r="38" spans="2:17" ht="18.75">
      <c r="B38" s="37"/>
      <c r="C38" s="122"/>
      <c r="D38" s="123"/>
      <c r="E38" s="248">
        <f t="shared" si="1"/>
        <v>0</v>
      </c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68"/>
    </row>
    <row r="39" spans="2:17" ht="18.75">
      <c r="B39" s="37"/>
      <c r="C39" s="122"/>
      <c r="D39" s="123"/>
      <c r="E39" s="248">
        <f t="shared" si="1"/>
        <v>0</v>
      </c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68"/>
    </row>
    <row r="40" spans="2:17" ht="18.75">
      <c r="B40" s="32"/>
      <c r="C40" s="122"/>
      <c r="D40" s="136"/>
      <c r="E40" s="255">
        <f t="shared" si="1"/>
        <v>0</v>
      </c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65"/>
    </row>
    <row r="41" spans="2:17" ht="18.75">
      <c r="B41" s="37">
        <v>4</v>
      </c>
      <c r="C41" s="122" t="s">
        <v>88</v>
      </c>
      <c r="D41" s="123">
        <v>614700</v>
      </c>
      <c r="E41" s="248">
        <f t="shared" si="1"/>
        <v>0</v>
      </c>
      <c r="F41" s="248">
        <f>SUM(F42:F43)</f>
        <v>0</v>
      </c>
      <c r="G41" s="248">
        <f>SUM(G42:G43)</f>
        <v>0</v>
      </c>
      <c r="H41" s="248">
        <f>SUM(H42:H43)</f>
        <v>0</v>
      </c>
      <c r="I41" s="248">
        <f>SUM(I42:I43)</f>
        <v>0</v>
      </c>
      <c r="J41" s="248">
        <f>SUM(J42:J43)</f>
        <v>0</v>
      </c>
      <c r="K41" s="248">
        <f aca="true" t="shared" si="6" ref="K41:Q41">SUM(K42:K43)</f>
        <v>0</v>
      </c>
      <c r="L41" s="248">
        <f t="shared" si="6"/>
        <v>0</v>
      </c>
      <c r="M41" s="248">
        <f t="shared" si="6"/>
        <v>0</v>
      </c>
      <c r="N41" s="248">
        <f t="shared" si="6"/>
        <v>0</v>
      </c>
      <c r="O41" s="248">
        <f t="shared" si="6"/>
        <v>0</v>
      </c>
      <c r="P41" s="248">
        <f t="shared" si="6"/>
        <v>0</v>
      </c>
      <c r="Q41" s="269">
        <f t="shared" si="6"/>
        <v>0</v>
      </c>
    </row>
    <row r="42" spans="2:17" ht="18.75">
      <c r="B42" s="37"/>
      <c r="C42" s="122"/>
      <c r="D42" s="123"/>
      <c r="E42" s="248">
        <f t="shared" si="1"/>
        <v>0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68"/>
    </row>
    <row r="43" spans="2:17" ht="18.75">
      <c r="B43" s="37"/>
      <c r="C43" s="122"/>
      <c r="D43" s="123"/>
      <c r="E43" s="248">
        <f t="shared" si="1"/>
        <v>0</v>
      </c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70"/>
    </row>
    <row r="44" spans="2:17" ht="18.75">
      <c r="B44" s="37">
        <v>5</v>
      </c>
      <c r="C44" s="122" t="s">
        <v>89</v>
      </c>
      <c r="D44" s="123">
        <v>614800</v>
      </c>
      <c r="E44" s="248">
        <f t="shared" si="1"/>
        <v>0</v>
      </c>
      <c r="F44" s="248">
        <f>F45</f>
        <v>0</v>
      </c>
      <c r="G44" s="248">
        <f>G45</f>
        <v>0</v>
      </c>
      <c r="H44" s="248">
        <f>H45</f>
        <v>0</v>
      </c>
      <c r="I44" s="248">
        <f>I45</f>
        <v>0</v>
      </c>
      <c r="J44" s="248">
        <f>J45</f>
        <v>0</v>
      </c>
      <c r="K44" s="248">
        <f aca="true" t="shared" si="7" ref="K44:Q44">K45</f>
        <v>0</v>
      </c>
      <c r="L44" s="248">
        <f t="shared" si="7"/>
        <v>0</v>
      </c>
      <c r="M44" s="248">
        <f t="shared" si="7"/>
        <v>0</v>
      </c>
      <c r="N44" s="248">
        <f t="shared" si="7"/>
        <v>0</v>
      </c>
      <c r="O44" s="248">
        <f t="shared" si="7"/>
        <v>0</v>
      </c>
      <c r="P44" s="248">
        <f t="shared" si="7"/>
        <v>0</v>
      </c>
      <c r="Q44" s="269">
        <f t="shared" si="7"/>
        <v>0</v>
      </c>
    </row>
    <row r="45" spans="2:17" ht="19.5" thickBot="1">
      <c r="B45" s="322"/>
      <c r="C45" s="323"/>
      <c r="D45" s="324"/>
      <c r="E45" s="325">
        <f t="shared" si="1"/>
        <v>0</v>
      </c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7"/>
    </row>
    <row r="46" spans="2:17" ht="18.75">
      <c r="B46" s="242">
        <v>6</v>
      </c>
      <c r="C46" s="320" t="s">
        <v>90</v>
      </c>
      <c r="D46" s="207">
        <v>614900</v>
      </c>
      <c r="E46" s="252">
        <f t="shared" si="1"/>
        <v>0</v>
      </c>
      <c r="F46" s="252">
        <f>F47</f>
        <v>0</v>
      </c>
      <c r="G46" s="252">
        <f>G47</f>
        <v>0</v>
      </c>
      <c r="H46" s="252">
        <f>H47</f>
        <v>0</v>
      </c>
      <c r="I46" s="252">
        <f>I47</f>
        <v>0</v>
      </c>
      <c r="J46" s="252">
        <f>J47</f>
        <v>0</v>
      </c>
      <c r="K46" s="252">
        <f aca="true" t="shared" si="8" ref="K46:Q46">K47</f>
        <v>0</v>
      </c>
      <c r="L46" s="252">
        <f t="shared" si="8"/>
        <v>0</v>
      </c>
      <c r="M46" s="252">
        <f t="shared" si="8"/>
        <v>0</v>
      </c>
      <c r="N46" s="252">
        <f t="shared" si="8"/>
        <v>0</v>
      </c>
      <c r="O46" s="252">
        <f t="shared" si="8"/>
        <v>0</v>
      </c>
      <c r="P46" s="252">
        <f t="shared" si="8"/>
        <v>0</v>
      </c>
      <c r="Q46" s="321">
        <f t="shared" si="8"/>
        <v>0</v>
      </c>
    </row>
    <row r="47" spans="2:17" ht="18.75">
      <c r="B47" s="32"/>
      <c r="C47" s="117"/>
      <c r="D47" s="274"/>
      <c r="E47" s="248">
        <f t="shared" si="1"/>
        <v>0</v>
      </c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65"/>
    </row>
    <row r="48" spans="2:17" ht="38.25" thickBot="1">
      <c r="B48" s="241" t="s">
        <v>23</v>
      </c>
      <c r="C48" s="153" t="s">
        <v>102</v>
      </c>
      <c r="D48" s="208">
        <v>615000</v>
      </c>
      <c r="E48" s="251">
        <f aca="true" t="shared" si="9" ref="E48:Q48">E49+E52</f>
        <v>0</v>
      </c>
      <c r="F48" s="251">
        <f t="shared" si="9"/>
        <v>0</v>
      </c>
      <c r="G48" s="251">
        <f t="shared" si="9"/>
        <v>0</v>
      </c>
      <c r="H48" s="251">
        <f t="shared" si="9"/>
        <v>0</v>
      </c>
      <c r="I48" s="251">
        <f t="shared" si="9"/>
        <v>0</v>
      </c>
      <c r="J48" s="251">
        <f t="shared" si="9"/>
        <v>0</v>
      </c>
      <c r="K48" s="251">
        <f t="shared" si="9"/>
        <v>0</v>
      </c>
      <c r="L48" s="251">
        <f t="shared" si="9"/>
        <v>0</v>
      </c>
      <c r="M48" s="251">
        <f t="shared" si="9"/>
        <v>0</v>
      </c>
      <c r="N48" s="251">
        <f t="shared" si="9"/>
        <v>0</v>
      </c>
      <c r="O48" s="251">
        <f t="shared" si="9"/>
        <v>0</v>
      </c>
      <c r="P48" s="251">
        <f t="shared" si="9"/>
        <v>0</v>
      </c>
      <c r="Q48" s="266">
        <f t="shared" si="9"/>
        <v>0</v>
      </c>
    </row>
    <row r="49" spans="2:17" ht="37.5">
      <c r="B49" s="242">
        <v>1</v>
      </c>
      <c r="C49" s="212" t="s">
        <v>91</v>
      </c>
      <c r="D49" s="207">
        <v>615100</v>
      </c>
      <c r="E49" s="252">
        <f t="shared" si="1"/>
        <v>0</v>
      </c>
      <c r="F49" s="253">
        <f>SUM(F50:F51)</f>
        <v>0</v>
      </c>
      <c r="G49" s="253">
        <f>SUM(G50:G51)</f>
        <v>0</v>
      </c>
      <c r="H49" s="253">
        <f>SUM(H50:H51)</f>
        <v>0</v>
      </c>
      <c r="I49" s="253">
        <f>SUM(I50:I51)</f>
        <v>0</v>
      </c>
      <c r="J49" s="253">
        <f>SUM(J50:J51)</f>
        <v>0</v>
      </c>
      <c r="K49" s="253">
        <f aca="true" t="shared" si="10" ref="K49:Q49">SUM(K50:K51)</f>
        <v>0</v>
      </c>
      <c r="L49" s="253">
        <f t="shared" si="10"/>
        <v>0</v>
      </c>
      <c r="M49" s="253">
        <f t="shared" si="10"/>
        <v>0</v>
      </c>
      <c r="N49" s="253">
        <f t="shared" si="10"/>
        <v>0</v>
      </c>
      <c r="O49" s="253">
        <f t="shared" si="10"/>
        <v>0</v>
      </c>
      <c r="P49" s="253">
        <f t="shared" si="10"/>
        <v>0</v>
      </c>
      <c r="Q49" s="267">
        <f t="shared" si="10"/>
        <v>0</v>
      </c>
    </row>
    <row r="50" spans="2:17" ht="18.75">
      <c r="B50" s="37"/>
      <c r="C50" s="122"/>
      <c r="D50" s="123"/>
      <c r="E50" s="248">
        <f t="shared" si="1"/>
        <v>0</v>
      </c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68"/>
    </row>
    <row r="51" spans="2:17" ht="18.75">
      <c r="B51" s="37"/>
      <c r="C51" s="122"/>
      <c r="D51" s="123"/>
      <c r="E51" s="248">
        <f t="shared" si="1"/>
        <v>0</v>
      </c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68"/>
    </row>
    <row r="52" spans="2:17" ht="37.5">
      <c r="B52" s="37">
        <v>2</v>
      </c>
      <c r="C52" s="124" t="s">
        <v>92</v>
      </c>
      <c r="D52" s="123">
        <v>615200</v>
      </c>
      <c r="E52" s="248">
        <f t="shared" si="1"/>
        <v>0</v>
      </c>
      <c r="F52" s="256">
        <f>F53</f>
        <v>0</v>
      </c>
      <c r="G52" s="256">
        <f>G53</f>
        <v>0</v>
      </c>
      <c r="H52" s="256">
        <f>H53</f>
        <v>0</v>
      </c>
      <c r="I52" s="256">
        <f>I53</f>
        <v>0</v>
      </c>
      <c r="J52" s="256">
        <f>J53</f>
        <v>0</v>
      </c>
      <c r="K52" s="256">
        <f aca="true" t="shared" si="11" ref="K52:Q52">K53</f>
        <v>0</v>
      </c>
      <c r="L52" s="256">
        <f t="shared" si="11"/>
        <v>0</v>
      </c>
      <c r="M52" s="256">
        <f t="shared" si="11"/>
        <v>0</v>
      </c>
      <c r="N52" s="256">
        <f t="shared" si="11"/>
        <v>0</v>
      </c>
      <c r="O52" s="256">
        <f t="shared" si="11"/>
        <v>0</v>
      </c>
      <c r="P52" s="256">
        <f t="shared" si="11"/>
        <v>0</v>
      </c>
      <c r="Q52" s="270">
        <f t="shared" si="11"/>
        <v>0</v>
      </c>
    </row>
    <row r="53" spans="2:17" ht="18.75">
      <c r="B53" s="37"/>
      <c r="C53" s="124"/>
      <c r="D53" s="123"/>
      <c r="E53" s="248">
        <f t="shared" si="1"/>
        <v>0</v>
      </c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68"/>
    </row>
    <row r="54" spans="2:17" ht="38.25" thickBot="1">
      <c r="B54" s="241" t="s">
        <v>24</v>
      </c>
      <c r="C54" s="153" t="s">
        <v>48</v>
      </c>
      <c r="D54" s="208">
        <v>616000</v>
      </c>
      <c r="E54" s="251">
        <f aca="true" t="shared" si="12" ref="E54:Q54">E55</f>
        <v>0</v>
      </c>
      <c r="F54" s="251">
        <f t="shared" si="12"/>
        <v>0</v>
      </c>
      <c r="G54" s="251">
        <f t="shared" si="12"/>
        <v>0</v>
      </c>
      <c r="H54" s="251">
        <f t="shared" si="12"/>
        <v>0</v>
      </c>
      <c r="I54" s="251">
        <f t="shared" si="12"/>
        <v>0</v>
      </c>
      <c r="J54" s="251">
        <f t="shared" si="12"/>
        <v>0</v>
      </c>
      <c r="K54" s="251">
        <f t="shared" si="12"/>
        <v>0</v>
      </c>
      <c r="L54" s="251">
        <f t="shared" si="12"/>
        <v>0</v>
      </c>
      <c r="M54" s="251">
        <f t="shared" si="12"/>
        <v>0</v>
      </c>
      <c r="N54" s="251">
        <f t="shared" si="12"/>
        <v>0</v>
      </c>
      <c r="O54" s="251">
        <f t="shared" si="12"/>
        <v>0</v>
      </c>
      <c r="P54" s="251">
        <f t="shared" si="12"/>
        <v>0</v>
      </c>
      <c r="Q54" s="266">
        <f t="shared" si="12"/>
        <v>0</v>
      </c>
    </row>
    <row r="55" spans="2:17" ht="18.75">
      <c r="B55" s="271">
        <v>1</v>
      </c>
      <c r="C55" s="257" t="s">
        <v>93</v>
      </c>
      <c r="D55" s="258">
        <v>616200</v>
      </c>
      <c r="E55" s="252">
        <f t="shared" si="1"/>
        <v>0</v>
      </c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72"/>
    </row>
    <row r="56" spans="2:17" ht="57" thickBot="1">
      <c r="B56" s="241" t="s">
        <v>28</v>
      </c>
      <c r="C56" s="153" t="s">
        <v>109</v>
      </c>
      <c r="D56" s="260"/>
      <c r="E56" s="251">
        <f aca="true" t="shared" si="13" ref="E56:J56">SUM(E57:E62)</f>
        <v>0</v>
      </c>
      <c r="F56" s="251">
        <f t="shared" si="13"/>
        <v>0</v>
      </c>
      <c r="G56" s="251">
        <f t="shared" si="13"/>
        <v>0</v>
      </c>
      <c r="H56" s="251">
        <f t="shared" si="13"/>
        <v>0</v>
      </c>
      <c r="I56" s="251">
        <f t="shared" si="13"/>
        <v>0</v>
      </c>
      <c r="J56" s="251">
        <f t="shared" si="13"/>
        <v>0</v>
      </c>
      <c r="K56" s="251">
        <f>SUM(K57:K62)</f>
        <v>0</v>
      </c>
      <c r="L56" s="251">
        <f aca="true" t="shared" si="14" ref="L56:Q56">SUM(L57:L62)</f>
        <v>0</v>
      </c>
      <c r="M56" s="251">
        <f t="shared" si="14"/>
        <v>0</v>
      </c>
      <c r="N56" s="251">
        <f t="shared" si="14"/>
        <v>0</v>
      </c>
      <c r="O56" s="251">
        <f t="shared" si="14"/>
        <v>0</v>
      </c>
      <c r="P56" s="251">
        <f t="shared" si="14"/>
        <v>0</v>
      </c>
      <c r="Q56" s="266">
        <f t="shared" si="14"/>
        <v>0</v>
      </c>
    </row>
    <row r="57" spans="2:17" ht="37.5">
      <c r="B57" s="244">
        <v>1</v>
      </c>
      <c r="C57" s="210" t="s">
        <v>94</v>
      </c>
      <c r="D57" s="209">
        <v>821100</v>
      </c>
      <c r="E57" s="252">
        <f t="shared" si="1"/>
        <v>0</v>
      </c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73"/>
    </row>
    <row r="58" spans="2:17" ht="18.75">
      <c r="B58" s="32">
        <v>2</v>
      </c>
      <c r="C58" s="117" t="s">
        <v>43</v>
      </c>
      <c r="D58" s="33">
        <v>821200</v>
      </c>
      <c r="E58" s="248">
        <f t="shared" si="1"/>
        <v>0</v>
      </c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65"/>
    </row>
    <row r="59" spans="2:17" ht="18.75">
      <c r="B59" s="32">
        <v>3</v>
      </c>
      <c r="C59" s="117" t="s">
        <v>44</v>
      </c>
      <c r="D59" s="33">
        <v>821300</v>
      </c>
      <c r="E59" s="248">
        <f t="shared" si="1"/>
        <v>0</v>
      </c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65"/>
    </row>
    <row r="60" spans="2:17" ht="37.5">
      <c r="B60" s="32">
        <v>4</v>
      </c>
      <c r="C60" s="124" t="s">
        <v>45</v>
      </c>
      <c r="D60" s="33">
        <v>821400</v>
      </c>
      <c r="E60" s="248">
        <f t="shared" si="1"/>
        <v>0</v>
      </c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65"/>
    </row>
    <row r="61" spans="2:17" ht="37.5">
      <c r="B61" s="32">
        <v>5</v>
      </c>
      <c r="C61" s="124" t="s">
        <v>46</v>
      </c>
      <c r="D61" s="33">
        <v>821500</v>
      </c>
      <c r="E61" s="248">
        <f t="shared" si="1"/>
        <v>0</v>
      </c>
      <c r="F61" s="249"/>
      <c r="G61" s="249"/>
      <c r="H61" s="249"/>
      <c r="I61" s="249"/>
      <c r="J61" s="262"/>
      <c r="K61" s="249"/>
      <c r="L61" s="249"/>
      <c r="M61" s="249"/>
      <c r="N61" s="249"/>
      <c r="O61" s="249"/>
      <c r="P61" s="249"/>
      <c r="Q61" s="265"/>
    </row>
    <row r="62" spans="2:18" ht="42" customHeight="1">
      <c r="B62" s="32">
        <v>6</v>
      </c>
      <c r="C62" s="124" t="s">
        <v>47</v>
      </c>
      <c r="D62" s="33">
        <v>821600</v>
      </c>
      <c r="E62" s="248">
        <f t="shared" si="1"/>
        <v>0</v>
      </c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65"/>
      <c r="R62" s="11"/>
    </row>
    <row r="63" spans="2:18" ht="38.25" thickBot="1">
      <c r="B63" s="241"/>
      <c r="C63" s="153" t="s">
        <v>49</v>
      </c>
      <c r="D63" s="260"/>
      <c r="E63" s="251">
        <f aca="true" t="shared" si="15" ref="E63:Q63">E56+E54+E48+E26+E14</f>
        <v>0</v>
      </c>
      <c r="F63" s="251">
        <f>F56+F54+F48+F26+F14</f>
        <v>0</v>
      </c>
      <c r="G63" s="251">
        <f>G56+G54+G48+G26+G14</f>
        <v>0</v>
      </c>
      <c r="H63" s="251">
        <f>H56+H54+H48+H26+H14</f>
        <v>0</v>
      </c>
      <c r="I63" s="251">
        <f>I56+I54+I48+I26+I14</f>
        <v>0</v>
      </c>
      <c r="J63" s="251">
        <f>J56+J54+J48+J26+J14</f>
        <v>0</v>
      </c>
      <c r="K63" s="251">
        <f t="shared" si="15"/>
        <v>0</v>
      </c>
      <c r="L63" s="251">
        <f t="shared" si="15"/>
        <v>0</v>
      </c>
      <c r="M63" s="251">
        <f t="shared" si="15"/>
        <v>0</v>
      </c>
      <c r="N63" s="251">
        <f t="shared" si="15"/>
        <v>0</v>
      </c>
      <c r="O63" s="251">
        <f t="shared" si="15"/>
        <v>0</v>
      </c>
      <c r="P63" s="251">
        <f t="shared" si="15"/>
        <v>0</v>
      </c>
      <c r="Q63" s="266">
        <f t="shared" si="15"/>
        <v>0</v>
      </c>
      <c r="R63" s="11"/>
    </row>
    <row r="64" spans="2:18" ht="18.75">
      <c r="B64" s="138"/>
      <c r="C64" s="139"/>
      <c r="D64" s="14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1"/>
    </row>
    <row r="65" spans="2:18" ht="18.75">
      <c r="B65" s="138"/>
      <c r="C65" s="13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1"/>
    </row>
    <row r="66" spans="2:18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6"/>
      <c r="O66" s="135"/>
      <c r="P66" s="135"/>
      <c r="Q66" s="135"/>
      <c r="R66" s="11"/>
    </row>
    <row r="67" spans="2:18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6"/>
      <c r="O67" s="6"/>
      <c r="P67" s="6"/>
      <c r="Q67" s="6"/>
      <c r="R67" s="11"/>
    </row>
    <row r="68" spans="2:18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1"/>
      <c r="M68" s="13"/>
      <c r="N68" s="13"/>
      <c r="O68" s="11"/>
      <c r="P68" s="137" t="s">
        <v>97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I72"/>
  <sheetViews>
    <sheetView view="pageBreakPreview" zoomScale="50" zoomScaleNormal="60" zoomScaleSheetLayoutView="50" zoomScalePageLayoutView="0" workbookViewId="0" topLeftCell="A1">
      <selection activeCell="E14" sqref="E1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67.8515625" style="9" customWidth="1"/>
    <col min="4" max="4" width="20.140625" style="9" customWidth="1"/>
    <col min="5" max="5" width="35.8515625" style="9" customWidth="1"/>
    <col min="6" max="6" width="3.7109375" style="9" hidden="1" customWidth="1"/>
    <col min="7" max="7" width="35.574218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7:19" ht="15.75" customHeight="1"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117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42"/>
      <c r="P6" s="142"/>
      <c r="Q6" s="142"/>
      <c r="R6" s="142"/>
      <c r="S6" s="142"/>
    </row>
    <row r="7" spans="2:19" ht="27" customHeight="1" thickBot="1"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  <c r="M7" s="15"/>
      <c r="N7" s="15"/>
      <c r="O7" s="15"/>
      <c r="P7" s="15"/>
      <c r="Q7" s="127"/>
      <c r="R7" s="127"/>
      <c r="S7" s="127"/>
    </row>
    <row r="8" spans="2:19" ht="22.5" customHeight="1" hidden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93" t="s">
        <v>1</v>
      </c>
      <c r="C9" s="398" t="s">
        <v>123</v>
      </c>
      <c r="D9" s="393" t="s">
        <v>3</v>
      </c>
      <c r="E9" s="374" t="s">
        <v>158</v>
      </c>
      <c r="F9" s="374" t="s">
        <v>150</v>
      </c>
      <c r="G9" s="374" t="s">
        <v>159</v>
      </c>
      <c r="H9" s="401" t="s">
        <v>115</v>
      </c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3"/>
    </row>
    <row r="10" spans="2:19" s="146" customFormat="1" ht="15.75" customHeight="1" thickBot="1">
      <c r="B10" s="394"/>
      <c r="C10" s="399"/>
      <c r="D10" s="394"/>
      <c r="E10" s="375"/>
      <c r="F10" s="375"/>
      <c r="G10" s="375"/>
      <c r="H10" s="404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6"/>
    </row>
    <row r="11" spans="2:19" s="146" customFormat="1" ht="127.5" customHeight="1" thickBot="1">
      <c r="B11" s="395"/>
      <c r="C11" s="400"/>
      <c r="D11" s="395"/>
      <c r="E11" s="376"/>
      <c r="F11" s="376"/>
      <c r="G11" s="376"/>
      <c r="H11" s="192" t="s">
        <v>52</v>
      </c>
      <c r="I11" s="192" t="s">
        <v>53</v>
      </c>
      <c r="J11" s="192" t="s">
        <v>54</v>
      </c>
      <c r="K11" s="192" t="s">
        <v>55</v>
      </c>
      <c r="L11" s="192" t="s">
        <v>56</v>
      </c>
      <c r="M11" s="192" t="s">
        <v>57</v>
      </c>
      <c r="N11" s="190" t="s">
        <v>58</v>
      </c>
      <c r="O11" s="190" t="s">
        <v>59</v>
      </c>
      <c r="P11" s="190" t="s">
        <v>60</v>
      </c>
      <c r="Q11" s="190" t="s">
        <v>98</v>
      </c>
      <c r="R11" s="190" t="s">
        <v>99</v>
      </c>
      <c r="S11" s="190" t="s">
        <v>63</v>
      </c>
    </row>
    <row r="12" spans="2:19" s="146" customFormat="1" ht="19.5" thickBot="1">
      <c r="B12" s="292">
        <v>1</v>
      </c>
      <c r="C12" s="293">
        <v>2</v>
      </c>
      <c r="D12" s="292">
        <v>3</v>
      </c>
      <c r="E12" s="277">
        <v>4</v>
      </c>
      <c r="F12" s="277">
        <v>5</v>
      </c>
      <c r="G12" s="277" t="s">
        <v>154</v>
      </c>
      <c r="H12" s="277">
        <v>6</v>
      </c>
      <c r="I12" s="277">
        <v>7</v>
      </c>
      <c r="J12" s="277">
        <v>8</v>
      </c>
      <c r="K12" s="277">
        <v>10</v>
      </c>
      <c r="L12" s="277">
        <v>11</v>
      </c>
      <c r="M12" s="277">
        <v>12</v>
      </c>
      <c r="N12" s="287">
        <v>13</v>
      </c>
      <c r="O12" s="277">
        <v>14</v>
      </c>
      <c r="P12" s="277">
        <v>15</v>
      </c>
      <c r="Q12" s="277">
        <v>16</v>
      </c>
      <c r="R12" s="277">
        <v>17</v>
      </c>
      <c r="S12" s="277">
        <v>18</v>
      </c>
    </row>
    <row r="13" spans="2:35" s="299" customFormat="1" ht="24.75" customHeight="1">
      <c r="B13" s="240" t="s">
        <v>12</v>
      </c>
      <c r="C13" s="155" t="s">
        <v>104</v>
      </c>
      <c r="D13" s="145"/>
      <c r="E13" s="282">
        <f>SUM(E14:E24)</f>
        <v>340250</v>
      </c>
      <c r="F13" s="282">
        <f aca="true" t="shared" si="0" ref="F13:S13">SUM(F14:F24)</f>
        <v>0</v>
      </c>
      <c r="G13" s="282">
        <f t="shared" si="0"/>
        <v>340250</v>
      </c>
      <c r="H13" s="282">
        <f t="shared" si="0"/>
        <v>120350</v>
      </c>
      <c r="I13" s="282">
        <f t="shared" si="0"/>
        <v>111800</v>
      </c>
      <c r="J13" s="282">
        <f t="shared" si="0"/>
        <v>108100</v>
      </c>
      <c r="K13" s="282">
        <f t="shared" si="0"/>
        <v>0</v>
      </c>
      <c r="L13" s="282">
        <f t="shared" si="0"/>
        <v>0</v>
      </c>
      <c r="M13" s="282">
        <f t="shared" si="0"/>
        <v>0</v>
      </c>
      <c r="N13" s="282">
        <f t="shared" si="0"/>
        <v>0</v>
      </c>
      <c r="O13" s="282">
        <f t="shared" si="0"/>
        <v>0</v>
      </c>
      <c r="P13" s="282">
        <f t="shared" si="0"/>
        <v>0</v>
      </c>
      <c r="Q13" s="282">
        <f t="shared" si="0"/>
        <v>0</v>
      </c>
      <c r="R13" s="282">
        <f t="shared" si="0"/>
        <v>0</v>
      </c>
      <c r="S13" s="285">
        <f t="shared" si="0"/>
        <v>0</v>
      </c>
      <c r="AA13" s="309"/>
      <c r="AB13" s="309"/>
      <c r="AC13" s="309"/>
      <c r="AD13" s="309"/>
      <c r="AE13" s="309"/>
      <c r="AF13" s="309"/>
      <c r="AG13" s="309"/>
      <c r="AH13" s="309"/>
      <c r="AI13" s="309"/>
    </row>
    <row r="14" spans="2:35" s="299" customFormat="1" ht="24.75" customHeight="1">
      <c r="B14" s="26">
        <v>1</v>
      </c>
      <c r="C14" s="117" t="s">
        <v>38</v>
      </c>
      <c r="D14" s="28">
        <v>611100</v>
      </c>
      <c r="E14" s="278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259750</v>
      </c>
      <c r="F14" s="278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78">
        <f aca="true" t="shared" si="1" ref="G14:G61">SUM(H14:S14)</f>
        <v>259750</v>
      </c>
      <c r="H14" s="278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87750</v>
      </c>
      <c r="I14" s="278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86000</v>
      </c>
      <c r="J14" s="278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86000</v>
      </c>
      <c r="K14" s="278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0</v>
      </c>
      <c r="L14" s="278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0</v>
      </c>
      <c r="M14" s="278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0</v>
      </c>
      <c r="N14" s="278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0</v>
      </c>
      <c r="O14" s="278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0</v>
      </c>
      <c r="P14" s="278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0</v>
      </c>
      <c r="Q14" s="278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0</v>
      </c>
      <c r="R14" s="278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0</v>
      </c>
      <c r="S14" s="279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0</v>
      </c>
      <c r="AA14" s="309"/>
      <c r="AB14" s="309"/>
      <c r="AC14" s="309"/>
      <c r="AD14" s="309"/>
      <c r="AE14" s="309"/>
      <c r="AF14" s="309"/>
      <c r="AG14" s="309"/>
      <c r="AH14" s="309"/>
      <c r="AI14" s="309"/>
    </row>
    <row r="15" spans="2:35" s="299" customFormat="1" ht="24.75" customHeight="1">
      <c r="B15" s="32">
        <v>2</v>
      </c>
      <c r="C15" s="125" t="s">
        <v>80</v>
      </c>
      <c r="D15" s="120">
        <v>611200</v>
      </c>
      <c r="E15" s="278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22000</v>
      </c>
      <c r="F15" s="278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78">
        <f t="shared" si="1"/>
        <v>22000</v>
      </c>
      <c r="H15" s="278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9000</v>
      </c>
      <c r="I15" s="278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8000</v>
      </c>
      <c r="J15" s="278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5000</v>
      </c>
      <c r="K15" s="278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0</v>
      </c>
      <c r="L15" s="278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0</v>
      </c>
      <c r="M15" s="278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0</v>
      </c>
      <c r="N15" s="278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0</v>
      </c>
      <c r="O15" s="278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0</v>
      </c>
      <c r="P15" s="278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0</v>
      </c>
      <c r="Q15" s="278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0</v>
      </c>
      <c r="R15" s="278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0</v>
      </c>
      <c r="S15" s="279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0</v>
      </c>
      <c r="AA15" s="309"/>
      <c r="AB15" s="309"/>
      <c r="AC15" s="309"/>
      <c r="AD15" s="309"/>
      <c r="AE15" s="309"/>
      <c r="AF15" s="309"/>
      <c r="AG15" s="309"/>
      <c r="AH15" s="309"/>
      <c r="AI15" s="309"/>
    </row>
    <row r="16" spans="2:35" s="299" customFormat="1" ht="24.75" customHeight="1">
      <c r="B16" s="32">
        <v>3</v>
      </c>
      <c r="C16" s="119" t="s">
        <v>14</v>
      </c>
      <c r="D16" s="120">
        <v>613100</v>
      </c>
      <c r="E16" s="278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7000</v>
      </c>
      <c r="F16" s="278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78">
        <f t="shared" si="1"/>
        <v>7000</v>
      </c>
      <c r="H16" s="278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3000</v>
      </c>
      <c r="I16" s="278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2000</v>
      </c>
      <c r="J16" s="278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2000</v>
      </c>
      <c r="K16" s="278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0</v>
      </c>
      <c r="L16" s="278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0</v>
      </c>
      <c r="M16" s="278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0</v>
      </c>
      <c r="N16" s="278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0</v>
      </c>
      <c r="O16" s="278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0</v>
      </c>
      <c r="P16" s="278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0</v>
      </c>
      <c r="Q16" s="278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0</v>
      </c>
      <c r="R16" s="278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0</v>
      </c>
      <c r="S16" s="279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0</v>
      </c>
      <c r="AA16" s="309"/>
      <c r="AB16" s="309"/>
      <c r="AC16" s="309"/>
      <c r="AD16" s="309"/>
      <c r="AE16" s="309"/>
      <c r="AF16" s="309"/>
      <c r="AG16" s="309"/>
      <c r="AH16" s="309"/>
      <c r="AI16" s="309"/>
    </row>
    <row r="17" spans="2:35" s="299" customFormat="1" ht="24.75" customHeight="1">
      <c r="B17" s="32">
        <v>4</v>
      </c>
      <c r="C17" s="125" t="s">
        <v>81</v>
      </c>
      <c r="D17" s="120">
        <v>613200</v>
      </c>
      <c r="E17" s="278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4500</v>
      </c>
      <c r="F17" s="278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78">
        <f t="shared" si="1"/>
        <v>4500</v>
      </c>
      <c r="H17" s="278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2000</v>
      </c>
      <c r="I17" s="278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1500</v>
      </c>
      <c r="J17" s="278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1000</v>
      </c>
      <c r="K17" s="278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0</v>
      </c>
      <c r="L17" s="278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0</v>
      </c>
      <c r="M17" s="278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0</v>
      </c>
      <c r="N17" s="278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0</v>
      </c>
      <c r="O17" s="278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0</v>
      </c>
      <c r="P17" s="278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0</v>
      </c>
      <c r="Q17" s="278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0</v>
      </c>
      <c r="R17" s="278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0</v>
      </c>
      <c r="S17" s="279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0</v>
      </c>
      <c r="AA17" s="309"/>
      <c r="AB17" s="309"/>
      <c r="AC17" s="309"/>
      <c r="AD17" s="309"/>
      <c r="AE17" s="309"/>
      <c r="AF17" s="309"/>
      <c r="AG17" s="309"/>
      <c r="AH17" s="309"/>
      <c r="AI17" s="309"/>
    </row>
    <row r="18" spans="2:35" s="299" customFormat="1" ht="24.75" customHeight="1">
      <c r="B18" s="32">
        <v>5</v>
      </c>
      <c r="C18" s="125" t="s">
        <v>16</v>
      </c>
      <c r="D18" s="120">
        <v>613300</v>
      </c>
      <c r="E18" s="278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1500</v>
      </c>
      <c r="F18" s="278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78">
        <f t="shared" si="1"/>
        <v>1500</v>
      </c>
      <c r="H18" s="278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500</v>
      </c>
      <c r="I18" s="278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500</v>
      </c>
      <c r="J18" s="278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500</v>
      </c>
      <c r="K18" s="278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0</v>
      </c>
      <c r="L18" s="278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0</v>
      </c>
      <c r="M18" s="278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0</v>
      </c>
      <c r="N18" s="278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0</v>
      </c>
      <c r="O18" s="278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0</v>
      </c>
      <c r="P18" s="278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0</v>
      </c>
      <c r="Q18" s="278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0</v>
      </c>
      <c r="R18" s="278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0</v>
      </c>
      <c r="S18" s="279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0</v>
      </c>
      <c r="AA18" s="309"/>
      <c r="AB18" s="309"/>
      <c r="AC18" s="309"/>
      <c r="AD18" s="309"/>
      <c r="AE18" s="309"/>
      <c r="AF18" s="309"/>
      <c r="AG18" s="309"/>
      <c r="AH18" s="309"/>
      <c r="AI18" s="309"/>
    </row>
    <row r="19" spans="2:35" s="299" customFormat="1" ht="24.75" customHeight="1">
      <c r="B19" s="32">
        <v>6</v>
      </c>
      <c r="C19" s="119" t="s">
        <v>40</v>
      </c>
      <c r="D19" s="120">
        <v>613400</v>
      </c>
      <c r="E19" s="278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2000</v>
      </c>
      <c r="F19" s="278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78">
        <f t="shared" si="1"/>
        <v>2000</v>
      </c>
      <c r="H19" s="278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1000</v>
      </c>
      <c r="I19" s="278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500</v>
      </c>
      <c r="J19" s="278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500</v>
      </c>
      <c r="K19" s="278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0</v>
      </c>
      <c r="L19" s="278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0</v>
      </c>
      <c r="M19" s="278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0</v>
      </c>
      <c r="N19" s="278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0</v>
      </c>
      <c r="O19" s="278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0</v>
      </c>
      <c r="P19" s="278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0</v>
      </c>
      <c r="Q19" s="278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0</v>
      </c>
      <c r="R19" s="278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0</v>
      </c>
      <c r="S19" s="279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0</v>
      </c>
      <c r="AA19" s="309"/>
      <c r="AB19" s="309"/>
      <c r="AC19" s="309"/>
      <c r="AD19" s="309"/>
      <c r="AE19" s="309"/>
      <c r="AF19" s="309"/>
      <c r="AG19" s="309"/>
      <c r="AH19" s="309"/>
      <c r="AI19" s="309"/>
    </row>
    <row r="20" spans="2:35" s="299" customFormat="1" ht="24.75" customHeight="1">
      <c r="B20" s="32">
        <v>7</v>
      </c>
      <c r="C20" s="125" t="s">
        <v>41</v>
      </c>
      <c r="D20" s="120">
        <v>613500</v>
      </c>
      <c r="E20" s="278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2000</v>
      </c>
      <c r="F20" s="278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78">
        <f t="shared" si="1"/>
        <v>2000</v>
      </c>
      <c r="H20" s="278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1000</v>
      </c>
      <c r="I20" s="278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500</v>
      </c>
      <c r="J20" s="278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500</v>
      </c>
      <c r="K20" s="278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0</v>
      </c>
      <c r="L20" s="278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0</v>
      </c>
      <c r="M20" s="278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0</v>
      </c>
      <c r="N20" s="278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0</v>
      </c>
      <c r="O20" s="278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0</v>
      </c>
      <c r="P20" s="278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0</v>
      </c>
      <c r="Q20" s="278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0</v>
      </c>
      <c r="R20" s="278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0</v>
      </c>
      <c r="S20" s="279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0</v>
      </c>
      <c r="AA20" s="309"/>
      <c r="AB20" s="309"/>
      <c r="AC20" s="309"/>
      <c r="AD20" s="309"/>
      <c r="AE20" s="309"/>
      <c r="AF20" s="309"/>
      <c r="AG20" s="309"/>
      <c r="AH20" s="309"/>
      <c r="AI20" s="309"/>
    </row>
    <row r="21" spans="2:35" s="299" customFormat="1" ht="24.75" customHeight="1">
      <c r="B21" s="32">
        <v>8</v>
      </c>
      <c r="C21" s="119" t="s">
        <v>101</v>
      </c>
      <c r="D21" s="120">
        <v>613600</v>
      </c>
      <c r="E21" s="278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6300</v>
      </c>
      <c r="F21" s="278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78">
        <f t="shared" si="1"/>
        <v>6300</v>
      </c>
      <c r="H21" s="278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2100</v>
      </c>
      <c r="I21" s="278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2100</v>
      </c>
      <c r="J21" s="278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2100</v>
      </c>
      <c r="K21" s="278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0</v>
      </c>
      <c r="L21" s="278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0</v>
      </c>
      <c r="M21" s="278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0</v>
      </c>
      <c r="N21" s="278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0</v>
      </c>
      <c r="O21" s="278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0</v>
      </c>
      <c r="P21" s="278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78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78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79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  <c r="AA21" s="309"/>
      <c r="AB21" s="309"/>
      <c r="AC21" s="309"/>
      <c r="AD21" s="309"/>
      <c r="AE21" s="309"/>
      <c r="AF21" s="309"/>
      <c r="AG21" s="309"/>
      <c r="AH21" s="309"/>
      <c r="AI21" s="309"/>
    </row>
    <row r="22" spans="2:35" s="299" customFormat="1" ht="24.75" customHeight="1">
      <c r="B22" s="32">
        <v>9</v>
      </c>
      <c r="C22" s="119" t="s">
        <v>18</v>
      </c>
      <c r="D22" s="120">
        <v>613700</v>
      </c>
      <c r="E22" s="278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3000</v>
      </c>
      <c r="F22" s="278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78">
        <f t="shared" si="1"/>
        <v>3000</v>
      </c>
      <c r="H22" s="278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2000</v>
      </c>
      <c r="I22" s="278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500</v>
      </c>
      <c r="J22" s="278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500</v>
      </c>
      <c r="K22" s="278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0</v>
      </c>
      <c r="L22" s="278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0</v>
      </c>
      <c r="M22" s="278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0</v>
      </c>
      <c r="N22" s="278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78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78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78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78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79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  <c r="AA22" s="309"/>
      <c r="AB22" s="309"/>
      <c r="AC22" s="309"/>
      <c r="AD22" s="309"/>
      <c r="AE22" s="309"/>
      <c r="AF22" s="309"/>
      <c r="AG22" s="309"/>
      <c r="AH22" s="309"/>
      <c r="AI22" s="309"/>
    </row>
    <row r="23" spans="2:35" s="299" customFormat="1" ht="37.5">
      <c r="B23" s="32">
        <v>10</v>
      </c>
      <c r="C23" s="125" t="s">
        <v>83</v>
      </c>
      <c r="D23" s="120">
        <v>613800</v>
      </c>
      <c r="E23" s="278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2000</v>
      </c>
      <c r="F23" s="278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78">
        <f t="shared" si="1"/>
        <v>2000</v>
      </c>
      <c r="H23" s="278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1000</v>
      </c>
      <c r="I23" s="278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500</v>
      </c>
      <c r="J23" s="278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500</v>
      </c>
      <c r="K23" s="278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78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78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78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78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78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78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78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79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  <c r="AA23" s="309"/>
      <c r="AB23" s="309"/>
      <c r="AC23" s="309"/>
      <c r="AD23" s="309"/>
      <c r="AE23" s="309"/>
      <c r="AF23" s="309"/>
      <c r="AG23" s="309"/>
      <c r="AH23" s="309"/>
      <c r="AI23" s="309"/>
    </row>
    <row r="24" spans="2:35" s="299" customFormat="1" ht="24.75" customHeight="1">
      <c r="B24" s="32">
        <v>11</v>
      </c>
      <c r="C24" s="125" t="s">
        <v>20</v>
      </c>
      <c r="D24" s="120">
        <v>613900</v>
      </c>
      <c r="E24" s="278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30200</v>
      </c>
      <c r="F24" s="278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78">
        <f t="shared" si="1"/>
        <v>30200</v>
      </c>
      <c r="H24" s="278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11000</v>
      </c>
      <c r="I24" s="278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9700</v>
      </c>
      <c r="J24" s="278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9500</v>
      </c>
      <c r="K24" s="278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0</v>
      </c>
      <c r="L24" s="278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0</v>
      </c>
      <c r="M24" s="278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0</v>
      </c>
      <c r="N24" s="278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0</v>
      </c>
      <c r="O24" s="278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0</v>
      </c>
      <c r="P24" s="278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0</v>
      </c>
      <c r="Q24" s="278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0</v>
      </c>
      <c r="R24" s="278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0</v>
      </c>
      <c r="S24" s="279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0</v>
      </c>
      <c r="AA24" s="309"/>
      <c r="AB24" s="309"/>
      <c r="AC24" s="309"/>
      <c r="AD24" s="309"/>
      <c r="AE24" s="309"/>
      <c r="AF24" s="309"/>
      <c r="AG24" s="309"/>
      <c r="AH24" s="309"/>
      <c r="AI24" s="309"/>
    </row>
    <row r="25" spans="2:19" s="299" customFormat="1" ht="48.75" customHeight="1" thickBot="1">
      <c r="B25" s="241" t="s">
        <v>21</v>
      </c>
      <c r="C25" s="153" t="s">
        <v>103</v>
      </c>
      <c r="D25" s="208">
        <v>614000</v>
      </c>
      <c r="E25" s="283">
        <f>E26+E29+E31+E40+E43+E45</f>
        <v>0</v>
      </c>
      <c r="F25" s="283">
        <f aca="true" t="shared" si="2" ref="F25:S25">F26+F29+F31+F40+F43+F45</f>
        <v>0</v>
      </c>
      <c r="G25" s="283">
        <f t="shared" si="2"/>
        <v>0</v>
      </c>
      <c r="H25" s="283">
        <f t="shared" si="2"/>
        <v>0</v>
      </c>
      <c r="I25" s="283">
        <f t="shared" si="2"/>
        <v>0</v>
      </c>
      <c r="J25" s="283">
        <f t="shared" si="2"/>
        <v>0</v>
      </c>
      <c r="K25" s="283">
        <f t="shared" si="2"/>
        <v>0</v>
      </c>
      <c r="L25" s="283">
        <f t="shared" si="2"/>
        <v>0</v>
      </c>
      <c r="M25" s="283">
        <f t="shared" si="2"/>
        <v>0</v>
      </c>
      <c r="N25" s="283">
        <f t="shared" si="2"/>
        <v>0</v>
      </c>
      <c r="O25" s="283">
        <f t="shared" si="2"/>
        <v>0</v>
      </c>
      <c r="P25" s="283">
        <f t="shared" si="2"/>
        <v>0</v>
      </c>
      <c r="Q25" s="283">
        <f t="shared" si="2"/>
        <v>0</v>
      </c>
      <c r="R25" s="283">
        <f t="shared" si="2"/>
        <v>0</v>
      </c>
      <c r="S25" s="286">
        <f t="shared" si="2"/>
        <v>0</v>
      </c>
    </row>
    <row r="26" spans="2:19" s="299" customFormat="1" ht="24.75" customHeight="1">
      <c r="B26" s="242">
        <v>1</v>
      </c>
      <c r="C26" s="212" t="s">
        <v>85</v>
      </c>
      <c r="D26" s="294">
        <v>614100</v>
      </c>
      <c r="E26" s="280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80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80">
        <f t="shared" si="1"/>
        <v>0</v>
      </c>
      <c r="H26" s="280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80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80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80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80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80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80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80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80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80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80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81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s="299" customFormat="1" ht="24.75" customHeight="1" hidden="1">
      <c r="B27" s="37"/>
      <c r="C27" s="122"/>
      <c r="D27" s="295"/>
      <c r="E27" s="278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78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78">
        <f t="shared" si="1"/>
        <v>0</v>
      </c>
      <c r="H27" s="278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78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78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78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78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78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78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78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78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78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78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79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s="299" customFormat="1" ht="24.75" customHeight="1" hidden="1">
      <c r="B28" s="37"/>
      <c r="C28" s="122"/>
      <c r="D28" s="295"/>
      <c r="E28" s="278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78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78">
        <f t="shared" si="1"/>
        <v>0</v>
      </c>
      <c r="H28" s="278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78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78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78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78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78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78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78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78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78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78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79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s="299" customFormat="1" ht="24.75" customHeight="1">
      <c r="B29" s="37">
        <v>2</v>
      </c>
      <c r="C29" s="122" t="s">
        <v>86</v>
      </c>
      <c r="D29" s="295">
        <v>614200</v>
      </c>
      <c r="E29" s="278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78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78">
        <f t="shared" si="1"/>
        <v>0</v>
      </c>
      <c r="H29" s="278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78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78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78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78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78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78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78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78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78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78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79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s="299" customFormat="1" ht="24.75" customHeight="1" hidden="1">
      <c r="B30" s="37"/>
      <c r="C30" s="122"/>
      <c r="D30" s="295"/>
      <c r="E30" s="278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78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78">
        <f t="shared" si="1"/>
        <v>0</v>
      </c>
      <c r="H30" s="278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78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78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78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78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78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78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78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78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78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78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79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s="299" customFormat="1" ht="24.75" customHeight="1">
      <c r="B31" s="37">
        <v>3</v>
      </c>
      <c r="C31" s="125" t="s">
        <v>87</v>
      </c>
      <c r="D31" s="295">
        <v>614300</v>
      </c>
      <c r="E31" s="278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78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78">
        <f t="shared" si="1"/>
        <v>0</v>
      </c>
      <c r="H31" s="278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78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78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78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78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78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78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78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78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78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78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79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s="299" customFormat="1" ht="24.75" customHeight="1" hidden="1">
      <c r="B32" s="37"/>
      <c r="C32" s="122"/>
      <c r="D32" s="295"/>
      <c r="E32" s="278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78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78">
        <f t="shared" si="1"/>
        <v>0</v>
      </c>
      <c r="H32" s="278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78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78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78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78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78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78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78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78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78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78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79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s="299" customFormat="1" ht="24.75" customHeight="1" hidden="1">
      <c r="B33" s="37"/>
      <c r="C33" s="122"/>
      <c r="D33" s="295"/>
      <c r="E33" s="278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78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78">
        <f t="shared" si="1"/>
        <v>0</v>
      </c>
      <c r="H33" s="278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78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78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78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78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78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78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78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78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78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78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79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s="299" customFormat="1" ht="24.75" customHeight="1" hidden="1">
      <c r="B34" s="37"/>
      <c r="C34" s="122"/>
      <c r="D34" s="295"/>
      <c r="E34" s="278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78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78">
        <f t="shared" si="1"/>
        <v>0</v>
      </c>
      <c r="H34" s="278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78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78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78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78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78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78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78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78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78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78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79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s="299" customFormat="1" ht="24.75" customHeight="1" hidden="1">
      <c r="B35" s="37"/>
      <c r="C35" s="122"/>
      <c r="D35" s="295"/>
      <c r="E35" s="278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78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78">
        <f t="shared" si="1"/>
        <v>0</v>
      </c>
      <c r="H35" s="278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78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78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78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78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78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78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78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78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78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78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79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s="299" customFormat="1" ht="24.75" customHeight="1" hidden="1">
      <c r="B36" s="32"/>
      <c r="C36" s="122"/>
      <c r="D36" s="120"/>
      <c r="E36" s="278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78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78">
        <f t="shared" si="1"/>
        <v>0</v>
      </c>
      <c r="H36" s="278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78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78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78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78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78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78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78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78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78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78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79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s="299" customFormat="1" ht="24.75" customHeight="1" hidden="1">
      <c r="B37" s="32"/>
      <c r="C37" s="122"/>
      <c r="D37" s="120"/>
      <c r="E37" s="278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78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78">
        <f t="shared" si="1"/>
        <v>0</v>
      </c>
      <c r="H37" s="278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78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78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78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78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78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78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78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78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78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78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79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s="299" customFormat="1" ht="24.75" customHeight="1" hidden="1">
      <c r="B38" s="37"/>
      <c r="C38" s="122"/>
      <c r="D38" s="295"/>
      <c r="E38" s="278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78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78">
        <f t="shared" si="1"/>
        <v>0</v>
      </c>
      <c r="H38" s="278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78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78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78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78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78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78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78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78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78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78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79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s="299" customFormat="1" ht="24.75" customHeight="1" hidden="1">
      <c r="B39" s="32"/>
      <c r="C39" s="122"/>
      <c r="D39" s="120"/>
      <c r="E39" s="278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78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78">
        <f t="shared" si="1"/>
        <v>0</v>
      </c>
      <c r="H39" s="278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78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78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78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78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78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78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78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78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78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78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79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s="299" customFormat="1" ht="24.75" customHeight="1">
      <c r="B40" s="37">
        <v>4</v>
      </c>
      <c r="C40" s="122" t="s">
        <v>88</v>
      </c>
      <c r="D40" s="295">
        <v>614700</v>
      </c>
      <c r="E40" s="278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78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78">
        <f t="shared" si="1"/>
        <v>0</v>
      </c>
      <c r="H40" s="278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78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78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78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78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78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78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78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78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78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78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79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s="299" customFormat="1" ht="24.75" customHeight="1">
      <c r="B41" s="37"/>
      <c r="C41" s="122"/>
      <c r="D41" s="295"/>
      <c r="E41" s="278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78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78">
        <f t="shared" si="1"/>
        <v>0</v>
      </c>
      <c r="H41" s="278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78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78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78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78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78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78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78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78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78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78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79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s="299" customFormat="1" ht="24.75" customHeight="1">
      <c r="B42" s="37"/>
      <c r="C42" s="122"/>
      <c r="D42" s="295"/>
      <c r="E42" s="278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78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78">
        <f t="shared" si="1"/>
        <v>0</v>
      </c>
      <c r="H42" s="278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78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78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78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78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78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78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78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78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78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78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79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s="299" customFormat="1" ht="24.75" customHeight="1">
      <c r="B43" s="37">
        <v>5</v>
      </c>
      <c r="C43" s="122" t="s">
        <v>89</v>
      </c>
      <c r="D43" s="295">
        <v>614800</v>
      </c>
      <c r="E43" s="278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78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78">
        <f t="shared" si="1"/>
        <v>0</v>
      </c>
      <c r="H43" s="278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78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78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78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78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78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78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78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78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78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78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79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s="299" customFormat="1" ht="24.75" customHeight="1">
      <c r="B44" s="37"/>
      <c r="C44" s="122"/>
      <c r="D44" s="295"/>
      <c r="E44" s="278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78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78">
        <f t="shared" si="1"/>
        <v>0</v>
      </c>
      <c r="H44" s="278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78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78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78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78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78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78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78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78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78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78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79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s="299" customFormat="1" ht="24.75" customHeight="1">
      <c r="B45" s="37">
        <v>6</v>
      </c>
      <c r="C45" s="122" t="s">
        <v>90</v>
      </c>
      <c r="D45" s="295">
        <v>614900</v>
      </c>
      <c r="E45" s="278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78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78">
        <f t="shared" si="1"/>
        <v>0</v>
      </c>
      <c r="H45" s="278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78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78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78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78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78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78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78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78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78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78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79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s="299" customFormat="1" ht="24.75" customHeight="1">
      <c r="B46" s="32"/>
      <c r="C46" s="117"/>
      <c r="D46" s="33"/>
      <c r="E46" s="278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78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78">
        <f t="shared" si="1"/>
        <v>0</v>
      </c>
      <c r="H46" s="278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78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78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78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78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78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78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78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78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78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78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79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s="299" customFormat="1" ht="24.75" customHeight="1" thickBot="1">
      <c r="B47" s="241" t="s">
        <v>23</v>
      </c>
      <c r="C47" s="153" t="s">
        <v>102</v>
      </c>
      <c r="D47" s="208">
        <v>615000</v>
      </c>
      <c r="E47" s="283">
        <f>E48+E51</f>
        <v>0</v>
      </c>
      <c r="F47" s="283">
        <f aca="true" t="shared" si="3" ref="F47:S47">F48+F51</f>
        <v>0</v>
      </c>
      <c r="G47" s="283">
        <f t="shared" si="3"/>
        <v>0</v>
      </c>
      <c r="H47" s="283">
        <f t="shared" si="3"/>
        <v>0</v>
      </c>
      <c r="I47" s="283">
        <f t="shared" si="3"/>
        <v>0</v>
      </c>
      <c r="J47" s="283">
        <f t="shared" si="3"/>
        <v>0</v>
      </c>
      <c r="K47" s="283">
        <f t="shared" si="3"/>
        <v>0</v>
      </c>
      <c r="L47" s="283">
        <f t="shared" si="3"/>
        <v>0</v>
      </c>
      <c r="M47" s="283">
        <f t="shared" si="3"/>
        <v>0</v>
      </c>
      <c r="N47" s="283">
        <f t="shared" si="3"/>
        <v>0</v>
      </c>
      <c r="O47" s="283">
        <f t="shared" si="3"/>
        <v>0</v>
      </c>
      <c r="P47" s="283">
        <f t="shared" si="3"/>
        <v>0</v>
      </c>
      <c r="Q47" s="283">
        <f t="shared" si="3"/>
        <v>0</v>
      </c>
      <c r="R47" s="283">
        <f t="shared" si="3"/>
        <v>0</v>
      </c>
      <c r="S47" s="286">
        <f t="shared" si="3"/>
        <v>0</v>
      </c>
    </row>
    <row r="48" spans="2:19" s="299" customFormat="1" ht="24.75" customHeight="1">
      <c r="B48" s="242">
        <v>1</v>
      </c>
      <c r="C48" s="212" t="s">
        <v>91</v>
      </c>
      <c r="D48" s="294">
        <v>615100</v>
      </c>
      <c r="E48" s="280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80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80">
        <f t="shared" si="1"/>
        <v>0</v>
      </c>
      <c r="H48" s="280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80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80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80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80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80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80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80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80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80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80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81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s="299" customFormat="1" ht="24.75" customHeight="1">
      <c r="B49" s="37"/>
      <c r="C49" s="122"/>
      <c r="D49" s="295"/>
      <c r="E49" s="278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78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78">
        <f t="shared" si="1"/>
        <v>0</v>
      </c>
      <c r="H49" s="278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78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78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78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78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78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78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78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78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78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78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79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s="299" customFormat="1" ht="24.75" customHeight="1">
      <c r="B50" s="37"/>
      <c r="C50" s="122"/>
      <c r="D50" s="295"/>
      <c r="E50" s="278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78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78">
        <f t="shared" si="1"/>
        <v>0</v>
      </c>
      <c r="H50" s="278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78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78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78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78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78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78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78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78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78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78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79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s="299" customFormat="1" ht="24.75" customHeight="1">
      <c r="B51" s="37">
        <v>2</v>
      </c>
      <c r="C51" s="124" t="s">
        <v>92</v>
      </c>
      <c r="D51" s="295">
        <v>615200</v>
      </c>
      <c r="E51" s="278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78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78">
        <f t="shared" si="1"/>
        <v>0</v>
      </c>
      <c r="H51" s="278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78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78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278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78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78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78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78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78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78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78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79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s="299" customFormat="1" ht="24.75" customHeight="1">
      <c r="B52" s="37"/>
      <c r="C52" s="124"/>
      <c r="D52" s="295"/>
      <c r="E52" s="278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78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78">
        <f t="shared" si="1"/>
        <v>0</v>
      </c>
      <c r="H52" s="278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78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78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78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78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78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78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78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78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78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78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79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s="299" customFormat="1" ht="24.75" customHeight="1" thickBot="1">
      <c r="B53" s="241" t="s">
        <v>24</v>
      </c>
      <c r="C53" s="153" t="s">
        <v>48</v>
      </c>
      <c r="D53" s="208">
        <v>616000</v>
      </c>
      <c r="E53" s="283">
        <f>E54</f>
        <v>0</v>
      </c>
      <c r="F53" s="283">
        <f aca="true" t="shared" si="4" ref="F53:S53">F54</f>
        <v>0</v>
      </c>
      <c r="G53" s="283">
        <f t="shared" si="4"/>
        <v>0</v>
      </c>
      <c r="H53" s="283">
        <f t="shared" si="4"/>
        <v>0</v>
      </c>
      <c r="I53" s="283">
        <f t="shared" si="4"/>
        <v>0</v>
      </c>
      <c r="J53" s="283">
        <f t="shared" si="4"/>
        <v>0</v>
      </c>
      <c r="K53" s="283">
        <f t="shared" si="4"/>
        <v>0</v>
      </c>
      <c r="L53" s="283">
        <f t="shared" si="4"/>
        <v>0</v>
      </c>
      <c r="M53" s="283">
        <f t="shared" si="4"/>
        <v>0</v>
      </c>
      <c r="N53" s="283">
        <f t="shared" si="4"/>
        <v>0</v>
      </c>
      <c r="O53" s="283">
        <f t="shared" si="4"/>
        <v>0</v>
      </c>
      <c r="P53" s="283">
        <f t="shared" si="4"/>
        <v>0</v>
      </c>
      <c r="Q53" s="283">
        <f t="shared" si="4"/>
        <v>0</v>
      </c>
      <c r="R53" s="283">
        <f t="shared" si="4"/>
        <v>0</v>
      </c>
      <c r="S53" s="286">
        <f t="shared" si="4"/>
        <v>0</v>
      </c>
    </row>
    <row r="54" spans="2:19" s="299" customFormat="1" ht="24.75" customHeight="1">
      <c r="B54" s="243">
        <v>1</v>
      </c>
      <c r="C54" s="211" t="s">
        <v>93</v>
      </c>
      <c r="D54" s="296">
        <v>616200</v>
      </c>
      <c r="E54" s="280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80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80">
        <f t="shared" si="1"/>
        <v>0</v>
      </c>
      <c r="H54" s="280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80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80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80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80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80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80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80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80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80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80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81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s="299" customFormat="1" ht="24.75" customHeight="1" thickBot="1">
      <c r="B55" s="241" t="s">
        <v>28</v>
      </c>
      <c r="C55" s="153" t="s">
        <v>142</v>
      </c>
      <c r="D55" s="260"/>
      <c r="E55" s="283">
        <f>SUM(E56:E61)</f>
        <v>0</v>
      </c>
      <c r="F55" s="283">
        <f aca="true" t="shared" si="5" ref="F55:S55">SUM(F56:F61)</f>
        <v>0</v>
      </c>
      <c r="G55" s="283">
        <f t="shared" si="5"/>
        <v>0</v>
      </c>
      <c r="H55" s="283">
        <f t="shared" si="5"/>
        <v>0</v>
      </c>
      <c r="I55" s="283">
        <f t="shared" si="5"/>
        <v>0</v>
      </c>
      <c r="J55" s="283">
        <f t="shared" si="5"/>
        <v>0</v>
      </c>
      <c r="K55" s="283">
        <f t="shared" si="5"/>
        <v>0</v>
      </c>
      <c r="L55" s="283">
        <f t="shared" si="5"/>
        <v>0</v>
      </c>
      <c r="M55" s="283">
        <f t="shared" si="5"/>
        <v>0</v>
      </c>
      <c r="N55" s="283">
        <f t="shared" si="5"/>
        <v>0</v>
      </c>
      <c r="O55" s="283">
        <f t="shared" si="5"/>
        <v>0</v>
      </c>
      <c r="P55" s="283">
        <f t="shared" si="5"/>
        <v>0</v>
      </c>
      <c r="Q55" s="283">
        <f t="shared" si="5"/>
        <v>0</v>
      </c>
      <c r="R55" s="283">
        <f t="shared" si="5"/>
        <v>0</v>
      </c>
      <c r="S55" s="286">
        <f t="shared" si="5"/>
        <v>0</v>
      </c>
    </row>
    <row r="56" spans="2:19" s="299" customFormat="1" ht="24.75" customHeight="1">
      <c r="B56" s="244">
        <v>1</v>
      </c>
      <c r="C56" s="210" t="s">
        <v>94</v>
      </c>
      <c r="D56" s="209">
        <v>821100</v>
      </c>
      <c r="E56" s="280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80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80">
        <f t="shared" si="1"/>
        <v>0</v>
      </c>
      <c r="H56" s="280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80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80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80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80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80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80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80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80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80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80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81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s="299" customFormat="1" ht="24.75" customHeight="1">
      <c r="B57" s="32">
        <v>2</v>
      </c>
      <c r="C57" s="117" t="s">
        <v>43</v>
      </c>
      <c r="D57" s="33">
        <v>821200</v>
      </c>
      <c r="E57" s="278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78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78">
        <f t="shared" si="1"/>
        <v>0</v>
      </c>
      <c r="H57" s="278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78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78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278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78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78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78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78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78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78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78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79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s="299" customFormat="1" ht="24.75" customHeight="1">
      <c r="B58" s="32">
        <v>3</v>
      </c>
      <c r="C58" s="117" t="s">
        <v>44</v>
      </c>
      <c r="D58" s="33">
        <v>821300</v>
      </c>
      <c r="E58" s="278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78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78">
        <f t="shared" si="1"/>
        <v>0</v>
      </c>
      <c r="H58" s="278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78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78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78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78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78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78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78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78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78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78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79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s="299" customFormat="1" ht="24.75" customHeight="1">
      <c r="B59" s="32">
        <v>4</v>
      </c>
      <c r="C59" s="124" t="s">
        <v>45</v>
      </c>
      <c r="D59" s="33">
        <v>821400</v>
      </c>
      <c r="E59" s="278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78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78">
        <f t="shared" si="1"/>
        <v>0</v>
      </c>
      <c r="H59" s="278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78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78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278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78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78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78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78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78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78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78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79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s="299" customFormat="1" ht="24.75" customHeight="1">
      <c r="B60" s="32">
        <v>5</v>
      </c>
      <c r="C60" s="124" t="s">
        <v>46</v>
      </c>
      <c r="D60" s="33">
        <v>821500</v>
      </c>
      <c r="E60" s="278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78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78">
        <f t="shared" si="1"/>
        <v>0</v>
      </c>
      <c r="H60" s="278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78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78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278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78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78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78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78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78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78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78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79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s="299" customFormat="1" ht="24.75" customHeight="1">
      <c r="B61" s="32">
        <v>6</v>
      </c>
      <c r="C61" s="124" t="s">
        <v>47</v>
      </c>
      <c r="D61" s="33">
        <v>821600</v>
      </c>
      <c r="E61" s="278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78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78">
        <f t="shared" si="1"/>
        <v>0</v>
      </c>
      <c r="H61" s="278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78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78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278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78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78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78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78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78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78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78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79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310"/>
    </row>
    <row r="62" spans="2:20" s="299" customFormat="1" ht="24.75" customHeight="1" thickBot="1">
      <c r="B62" s="241"/>
      <c r="C62" s="153" t="s">
        <v>49</v>
      </c>
      <c r="D62" s="260"/>
      <c r="E62" s="283">
        <f>E13+E25+E47+E53+E55</f>
        <v>340250</v>
      </c>
      <c r="F62" s="283">
        <f aca="true" t="shared" si="6" ref="F62:S62">F13+F25+F47+F53+F55</f>
        <v>0</v>
      </c>
      <c r="G62" s="283">
        <f t="shared" si="6"/>
        <v>340250</v>
      </c>
      <c r="H62" s="283">
        <f t="shared" si="6"/>
        <v>120350</v>
      </c>
      <c r="I62" s="283">
        <f t="shared" si="6"/>
        <v>111800</v>
      </c>
      <c r="J62" s="283">
        <f t="shared" si="6"/>
        <v>108100</v>
      </c>
      <c r="K62" s="283">
        <f t="shared" si="6"/>
        <v>0</v>
      </c>
      <c r="L62" s="283">
        <f t="shared" si="6"/>
        <v>0</v>
      </c>
      <c r="M62" s="283">
        <f t="shared" si="6"/>
        <v>0</v>
      </c>
      <c r="N62" s="283">
        <f t="shared" si="6"/>
        <v>0</v>
      </c>
      <c r="O62" s="283">
        <f t="shared" si="6"/>
        <v>0</v>
      </c>
      <c r="P62" s="283">
        <f t="shared" si="6"/>
        <v>0</v>
      </c>
      <c r="Q62" s="283">
        <f t="shared" si="6"/>
        <v>0</v>
      </c>
      <c r="R62" s="283">
        <f t="shared" si="6"/>
        <v>0</v>
      </c>
      <c r="S62" s="286">
        <f t="shared" si="6"/>
        <v>0</v>
      </c>
      <c r="T62" s="310"/>
    </row>
    <row r="63" spans="2:20" ht="18.75">
      <c r="B63" s="138"/>
      <c r="C63" s="139"/>
      <c r="D63" s="140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5.75" customHeight="1">
      <c r="B65" s="10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2:20" ht="15.75" customHeight="1">
      <c r="B67" s="10"/>
      <c r="C67" s="133"/>
      <c r="D67" s="133"/>
      <c r="E67" s="133"/>
      <c r="F67" s="6"/>
      <c r="G67" s="6"/>
      <c r="H67" s="6"/>
      <c r="I67" s="137" t="s">
        <v>97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19" ht="15" customHeight="1">
      <c r="B68" s="11"/>
      <c r="C68" s="132"/>
      <c r="D68" s="132"/>
      <c r="E68" s="13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7" t="s">
        <v>97</v>
      </c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  <mergeCell ref="E9:E11"/>
    <mergeCell ref="F9:F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2" r:id="rId1"/>
  <headerFooter>
    <oddFooter>&amp;C&amp;A&amp;RPage &amp;P</oddFooter>
  </headerFooter>
  <rowBreaks count="1" manualBreakCount="1">
    <brk id="46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tabSelected="1" view="pageBreakPreview" zoomScale="54" zoomScaleNormal="60" zoomScaleSheetLayoutView="54" zoomScalePageLayoutView="0" workbookViewId="0" topLeftCell="A1">
      <selection activeCell="G40" sqref="G4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0" ht="15.75" customHeight="1">
      <c r="I2" s="142" t="s">
        <v>96</v>
      </c>
      <c r="J2" s="291">
        <v>109</v>
      </c>
    </row>
    <row r="3" spans="2:16" ht="21.75" customHeight="1">
      <c r="B3" s="383" t="s">
        <v>100</v>
      </c>
      <c r="C3" s="383"/>
      <c r="D3" s="414" t="s">
        <v>163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10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6" ht="15" customHeight="1">
      <c r="B6" s="200" t="s">
        <v>116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42"/>
    </row>
    <row r="7" spans="9:19" ht="21" customHeight="1">
      <c r="I7" s="142" t="s">
        <v>105</v>
      </c>
      <c r="J7" s="162" t="s">
        <v>122</v>
      </c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91" t="s">
        <v>1</v>
      </c>
      <c r="C9" s="392" t="s">
        <v>123</v>
      </c>
      <c r="D9" s="393" t="s">
        <v>3</v>
      </c>
      <c r="E9" s="374" t="s">
        <v>158</v>
      </c>
      <c r="F9" s="374" t="s">
        <v>150</v>
      </c>
      <c r="G9" s="371" t="s">
        <v>160</v>
      </c>
      <c r="H9" s="407" t="s">
        <v>118</v>
      </c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9"/>
    </row>
    <row r="10" spans="2:19" s="146" customFormat="1" ht="15.75" customHeight="1" thickBot="1">
      <c r="B10" s="369"/>
      <c r="C10" s="366"/>
      <c r="D10" s="394"/>
      <c r="E10" s="375"/>
      <c r="F10" s="375"/>
      <c r="G10" s="372"/>
      <c r="H10" s="410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2"/>
    </row>
    <row r="11" spans="2:19" s="146" customFormat="1" ht="64.5" customHeight="1" thickBot="1">
      <c r="B11" s="370"/>
      <c r="C11" s="367"/>
      <c r="D11" s="395"/>
      <c r="E11" s="376"/>
      <c r="F11" s="376"/>
      <c r="G11" s="373"/>
      <c r="H11" s="193" t="s">
        <v>52</v>
      </c>
      <c r="I11" s="193" t="s">
        <v>53</v>
      </c>
      <c r="J11" s="193" t="s">
        <v>54</v>
      </c>
      <c r="K11" s="193" t="s">
        <v>55</v>
      </c>
      <c r="L11" s="193" t="s">
        <v>56</v>
      </c>
      <c r="M11" s="193" t="s">
        <v>57</v>
      </c>
      <c r="N11" s="191" t="s">
        <v>58</v>
      </c>
      <c r="O11" s="191" t="s">
        <v>59</v>
      </c>
      <c r="P11" s="191" t="s">
        <v>60</v>
      </c>
      <c r="Q11" s="191" t="s">
        <v>98</v>
      </c>
      <c r="R11" s="191" t="s">
        <v>99</v>
      </c>
      <c r="S11" s="191" t="s">
        <v>63</v>
      </c>
    </row>
    <row r="12" spans="2:19" s="146" customFormat="1" ht="15.75" thickBot="1">
      <c r="B12" s="151">
        <v>1</v>
      </c>
      <c r="C12" s="150">
        <v>2</v>
      </c>
      <c r="D12" s="151">
        <v>3</v>
      </c>
      <c r="E12" s="150">
        <v>4</v>
      </c>
      <c r="F12" s="150">
        <v>5</v>
      </c>
      <c r="G12" s="150" t="s">
        <v>154</v>
      </c>
      <c r="H12" s="150">
        <v>6</v>
      </c>
      <c r="I12" s="150">
        <v>7</v>
      </c>
      <c r="J12" s="150">
        <v>8</v>
      </c>
      <c r="K12" s="150">
        <v>10</v>
      </c>
      <c r="L12" s="150">
        <v>11</v>
      </c>
      <c r="M12" s="150">
        <v>12</v>
      </c>
      <c r="N12" s="150">
        <v>13</v>
      </c>
      <c r="O12" s="150">
        <v>14</v>
      </c>
      <c r="P12" s="150">
        <v>15</v>
      </c>
      <c r="Q12" s="150">
        <v>16</v>
      </c>
      <c r="R12" s="150">
        <v>17</v>
      </c>
      <c r="S12" s="150">
        <v>18</v>
      </c>
    </row>
    <row r="13" spans="2:19" s="299" customFormat="1" ht="24.75" customHeight="1">
      <c r="B13" s="240" t="s">
        <v>12</v>
      </c>
      <c r="C13" s="155" t="s">
        <v>104</v>
      </c>
      <c r="D13" s="145"/>
      <c r="E13" s="297">
        <f>SUM(E14:E24)</f>
        <v>340250</v>
      </c>
      <c r="F13" s="297">
        <f aca="true" t="shared" si="0" ref="F13:S13">SUM(F14:F24)</f>
        <v>0</v>
      </c>
      <c r="G13" s="297">
        <f t="shared" si="0"/>
        <v>340250</v>
      </c>
      <c r="H13" s="297">
        <f t="shared" si="0"/>
        <v>120350</v>
      </c>
      <c r="I13" s="297">
        <f t="shared" si="0"/>
        <v>111800</v>
      </c>
      <c r="J13" s="297">
        <f t="shared" si="0"/>
        <v>108100</v>
      </c>
      <c r="K13" s="297">
        <f t="shared" si="0"/>
        <v>0</v>
      </c>
      <c r="L13" s="297">
        <f t="shared" si="0"/>
        <v>0</v>
      </c>
      <c r="M13" s="297">
        <f t="shared" si="0"/>
        <v>0</v>
      </c>
      <c r="N13" s="297">
        <f t="shared" si="0"/>
        <v>0</v>
      </c>
      <c r="O13" s="297">
        <f t="shared" si="0"/>
        <v>0</v>
      </c>
      <c r="P13" s="297">
        <f t="shared" si="0"/>
        <v>0</v>
      </c>
      <c r="Q13" s="297">
        <f t="shared" si="0"/>
        <v>0</v>
      </c>
      <c r="R13" s="297">
        <f t="shared" si="0"/>
        <v>0</v>
      </c>
      <c r="S13" s="298">
        <f t="shared" si="0"/>
        <v>0</v>
      </c>
    </row>
    <row r="14" spans="2:19" s="299" customFormat="1" ht="24.75" customHeight="1">
      <c r="B14" s="26">
        <v>1</v>
      </c>
      <c r="C14" s="117" t="s">
        <v>38</v>
      </c>
      <c r="D14" s="28">
        <v>611100</v>
      </c>
      <c r="E14" s="29">
        <v>259750</v>
      </c>
      <c r="F14" s="29"/>
      <c r="G14" s="30">
        <f>SUM(H14:J14)</f>
        <v>259750</v>
      </c>
      <c r="H14" s="29">
        <v>87750</v>
      </c>
      <c r="I14" s="29">
        <v>86000</v>
      </c>
      <c r="J14" s="29">
        <v>86000</v>
      </c>
      <c r="K14" s="29"/>
      <c r="L14" s="29"/>
      <c r="M14" s="29"/>
      <c r="N14" s="29"/>
      <c r="O14" s="29"/>
      <c r="P14" s="29"/>
      <c r="Q14" s="29"/>
      <c r="R14" s="29"/>
      <c r="S14" s="31"/>
    </row>
    <row r="15" spans="2:19" s="299" customFormat="1" ht="24.75" customHeight="1">
      <c r="B15" s="32">
        <v>2</v>
      </c>
      <c r="C15" s="125" t="s">
        <v>80</v>
      </c>
      <c r="D15" s="120">
        <v>611200</v>
      </c>
      <c r="E15" s="29">
        <v>22000</v>
      </c>
      <c r="F15" s="29"/>
      <c r="G15" s="30">
        <f aca="true" t="shared" si="1" ref="G15:G61">SUM(H15:J15)</f>
        <v>22000</v>
      </c>
      <c r="H15" s="29">
        <v>9000</v>
      </c>
      <c r="I15" s="29">
        <v>8000</v>
      </c>
      <c r="J15" s="29">
        <v>5000</v>
      </c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3</v>
      </c>
      <c r="C16" s="119" t="s">
        <v>14</v>
      </c>
      <c r="D16" s="120">
        <v>613100</v>
      </c>
      <c r="E16" s="29">
        <v>7000</v>
      </c>
      <c r="F16" s="29"/>
      <c r="G16" s="30">
        <f t="shared" si="1"/>
        <v>7000</v>
      </c>
      <c r="H16" s="29">
        <v>3000</v>
      </c>
      <c r="I16" s="29">
        <v>2000</v>
      </c>
      <c r="J16" s="29">
        <v>2000</v>
      </c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4</v>
      </c>
      <c r="C17" s="125" t="s">
        <v>81</v>
      </c>
      <c r="D17" s="120">
        <v>613200</v>
      </c>
      <c r="E17" s="29">
        <v>4500</v>
      </c>
      <c r="F17" s="29"/>
      <c r="G17" s="30">
        <f t="shared" si="1"/>
        <v>4500</v>
      </c>
      <c r="H17" s="29">
        <v>2000</v>
      </c>
      <c r="I17" s="29">
        <v>1500</v>
      </c>
      <c r="J17" s="29">
        <v>1000</v>
      </c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5</v>
      </c>
      <c r="C18" s="125" t="s">
        <v>16</v>
      </c>
      <c r="D18" s="120">
        <v>613300</v>
      </c>
      <c r="E18" s="29">
        <v>1500</v>
      </c>
      <c r="F18" s="29"/>
      <c r="G18" s="30">
        <f t="shared" si="1"/>
        <v>1500</v>
      </c>
      <c r="H18" s="29">
        <v>500</v>
      </c>
      <c r="I18" s="29">
        <v>500</v>
      </c>
      <c r="J18" s="29">
        <v>500</v>
      </c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6</v>
      </c>
      <c r="C19" s="119" t="s">
        <v>40</v>
      </c>
      <c r="D19" s="120">
        <v>613400</v>
      </c>
      <c r="E19" s="29">
        <v>2000</v>
      </c>
      <c r="F19" s="29"/>
      <c r="G19" s="30">
        <f t="shared" si="1"/>
        <v>2000</v>
      </c>
      <c r="H19" s="29">
        <v>1000</v>
      </c>
      <c r="I19" s="29">
        <v>500</v>
      </c>
      <c r="J19" s="29">
        <v>500</v>
      </c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7</v>
      </c>
      <c r="C20" s="125" t="s">
        <v>41</v>
      </c>
      <c r="D20" s="120">
        <v>613500</v>
      </c>
      <c r="E20" s="29">
        <v>2000</v>
      </c>
      <c r="F20" s="29"/>
      <c r="G20" s="30">
        <f t="shared" si="1"/>
        <v>2000</v>
      </c>
      <c r="H20" s="29">
        <v>1000</v>
      </c>
      <c r="I20" s="29">
        <v>500</v>
      </c>
      <c r="J20" s="29">
        <v>500</v>
      </c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8</v>
      </c>
      <c r="C21" s="119" t="s">
        <v>101</v>
      </c>
      <c r="D21" s="120">
        <v>613600</v>
      </c>
      <c r="E21" s="29">
        <v>6300</v>
      </c>
      <c r="F21" s="29"/>
      <c r="G21" s="30">
        <f t="shared" si="1"/>
        <v>6300</v>
      </c>
      <c r="H21" s="29">
        <v>2100</v>
      </c>
      <c r="I21" s="29">
        <v>2100</v>
      </c>
      <c r="J21" s="29">
        <v>2100</v>
      </c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9</v>
      </c>
      <c r="C22" s="119" t="s">
        <v>18</v>
      </c>
      <c r="D22" s="120">
        <v>613700</v>
      </c>
      <c r="E22" s="29">
        <v>3000</v>
      </c>
      <c r="F22" s="29"/>
      <c r="G22" s="30">
        <f t="shared" si="1"/>
        <v>3000</v>
      </c>
      <c r="H22" s="29">
        <v>2000</v>
      </c>
      <c r="I22" s="29">
        <v>500</v>
      </c>
      <c r="J22" s="29">
        <v>500</v>
      </c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10</v>
      </c>
      <c r="C23" s="125" t="s">
        <v>83</v>
      </c>
      <c r="D23" s="120">
        <v>613800</v>
      </c>
      <c r="E23" s="29">
        <v>2000</v>
      </c>
      <c r="F23" s="29"/>
      <c r="G23" s="30">
        <f t="shared" si="1"/>
        <v>2000</v>
      </c>
      <c r="H23" s="29">
        <v>1000</v>
      </c>
      <c r="I23" s="29">
        <v>500</v>
      </c>
      <c r="J23" s="29">
        <v>500</v>
      </c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11</v>
      </c>
      <c r="C24" s="125" t="s">
        <v>20</v>
      </c>
      <c r="D24" s="120">
        <v>613900</v>
      </c>
      <c r="E24" s="29">
        <v>30200</v>
      </c>
      <c r="F24" s="29"/>
      <c r="G24" s="30">
        <f t="shared" si="1"/>
        <v>30200</v>
      </c>
      <c r="H24" s="29">
        <v>11000</v>
      </c>
      <c r="I24" s="29">
        <v>9700</v>
      </c>
      <c r="J24" s="29">
        <v>9500</v>
      </c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38.25" thickBot="1">
      <c r="B25" s="241" t="s">
        <v>21</v>
      </c>
      <c r="C25" s="153" t="s">
        <v>103</v>
      </c>
      <c r="D25" s="208">
        <v>614000</v>
      </c>
      <c r="E25" s="300">
        <f>E26+E29+E31+E40+E43+E45</f>
        <v>0</v>
      </c>
      <c r="F25" s="300">
        <f>F26+F29+F31+F40+F43+F45</f>
        <v>0</v>
      </c>
      <c r="G25" s="300">
        <f>G26+G29+G31+G40+G43+G45</f>
        <v>0</v>
      </c>
      <c r="H25" s="300">
        <f aca="true" t="shared" si="2" ref="H25:S25">H26+H29+H31+H40+H43+H45</f>
        <v>0</v>
      </c>
      <c r="I25" s="300">
        <f t="shared" si="2"/>
        <v>0</v>
      </c>
      <c r="J25" s="300">
        <f t="shared" si="2"/>
        <v>0</v>
      </c>
      <c r="K25" s="300">
        <f t="shared" si="2"/>
        <v>0</v>
      </c>
      <c r="L25" s="300">
        <f t="shared" si="2"/>
        <v>0</v>
      </c>
      <c r="M25" s="300">
        <f t="shared" si="2"/>
        <v>0</v>
      </c>
      <c r="N25" s="300">
        <f t="shared" si="2"/>
        <v>0</v>
      </c>
      <c r="O25" s="300">
        <f t="shared" si="2"/>
        <v>0</v>
      </c>
      <c r="P25" s="300">
        <f t="shared" si="2"/>
        <v>0</v>
      </c>
      <c r="Q25" s="300">
        <f t="shared" si="2"/>
        <v>0</v>
      </c>
      <c r="R25" s="300">
        <f t="shared" si="2"/>
        <v>0</v>
      </c>
      <c r="S25" s="301">
        <f t="shared" si="2"/>
        <v>0</v>
      </c>
    </row>
    <row r="26" spans="2:19" s="299" customFormat="1" ht="24.75" customHeight="1">
      <c r="B26" s="242">
        <v>1</v>
      </c>
      <c r="C26" s="212" t="s">
        <v>85</v>
      </c>
      <c r="D26" s="294">
        <v>614100</v>
      </c>
      <c r="E26" s="330">
        <f>E27+E28</f>
        <v>0</v>
      </c>
      <c r="F26" s="330">
        <f>F27+F28</f>
        <v>0</v>
      </c>
      <c r="G26" s="30">
        <f t="shared" si="1"/>
        <v>0</v>
      </c>
      <c r="H26" s="330">
        <f aca="true" t="shared" si="3" ref="H26:S26">H27+H28</f>
        <v>0</v>
      </c>
      <c r="I26" s="330">
        <f t="shared" si="3"/>
        <v>0</v>
      </c>
      <c r="J26" s="330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303">
        <f t="shared" si="3"/>
        <v>0</v>
      </c>
    </row>
    <row r="27" spans="2:19" s="299" customFormat="1" ht="24.75" customHeight="1" hidden="1">
      <c r="B27" s="37"/>
      <c r="C27" s="122"/>
      <c r="D27" s="295"/>
      <c r="E27" s="30"/>
      <c r="F27" s="30"/>
      <c r="G27" s="30">
        <f t="shared" si="1"/>
        <v>0</v>
      </c>
      <c r="H27" s="30"/>
      <c r="I27" s="30"/>
      <c r="J27" s="30"/>
      <c r="K27" s="29"/>
      <c r="L27" s="29"/>
      <c r="M27" s="29"/>
      <c r="N27" s="29"/>
      <c r="O27" s="29"/>
      <c r="P27" s="29"/>
      <c r="Q27" s="29"/>
      <c r="R27" s="29"/>
      <c r="S27" s="31"/>
    </row>
    <row r="28" spans="2:19" s="299" customFormat="1" ht="24.75" customHeight="1" hidden="1">
      <c r="B28" s="37"/>
      <c r="C28" s="122"/>
      <c r="D28" s="295"/>
      <c r="E28" s="30"/>
      <c r="F28" s="30"/>
      <c r="G28" s="30">
        <f t="shared" si="1"/>
        <v>0</v>
      </c>
      <c r="H28" s="30"/>
      <c r="I28" s="30"/>
      <c r="J28" s="30"/>
      <c r="K28" s="29"/>
      <c r="L28" s="29"/>
      <c r="M28" s="29"/>
      <c r="N28" s="29"/>
      <c r="O28" s="29"/>
      <c r="P28" s="29"/>
      <c r="Q28" s="29"/>
      <c r="R28" s="29"/>
      <c r="S28" s="31"/>
    </row>
    <row r="29" spans="2:19" s="299" customFormat="1" ht="24.75" customHeight="1">
      <c r="B29" s="37">
        <v>2</v>
      </c>
      <c r="C29" s="122" t="s">
        <v>86</v>
      </c>
      <c r="D29" s="295">
        <v>614200</v>
      </c>
      <c r="E29" s="30">
        <f>E30</f>
        <v>0</v>
      </c>
      <c r="F29" s="30">
        <f aca="true" t="shared" si="4" ref="F29:S29">F30</f>
        <v>0</v>
      </c>
      <c r="G29" s="30">
        <f t="shared" si="1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31">
        <f t="shared" si="4"/>
        <v>0</v>
      </c>
    </row>
    <row r="30" spans="2:19" s="299" customFormat="1" ht="24.75" customHeight="1" hidden="1">
      <c r="B30" s="37"/>
      <c r="C30" s="122"/>
      <c r="D30" s="295"/>
      <c r="E30" s="30"/>
      <c r="F30" s="30"/>
      <c r="G30" s="30">
        <f t="shared" si="1"/>
        <v>0</v>
      </c>
      <c r="H30" s="30"/>
      <c r="I30" s="30"/>
      <c r="J30" s="30"/>
      <c r="K30" s="29"/>
      <c r="L30" s="29"/>
      <c r="M30" s="29"/>
      <c r="N30" s="29"/>
      <c r="O30" s="29"/>
      <c r="P30" s="29"/>
      <c r="Q30" s="29"/>
      <c r="R30" s="29"/>
      <c r="S30" s="31"/>
    </row>
    <row r="31" spans="2:19" s="299" customFormat="1" ht="24.75" customHeight="1">
      <c r="B31" s="37">
        <v>3</v>
      </c>
      <c r="C31" s="125" t="s">
        <v>87</v>
      </c>
      <c r="D31" s="295">
        <v>614300</v>
      </c>
      <c r="E31" s="30">
        <f>SUM(E32:E39)</f>
        <v>0</v>
      </c>
      <c r="F31" s="30">
        <f aca="true" t="shared" si="5" ref="F31:S31">SUM(F32:F39)</f>
        <v>0</v>
      </c>
      <c r="G31" s="30">
        <f t="shared" si="1"/>
        <v>0</v>
      </c>
      <c r="H31" s="30">
        <f t="shared" si="5"/>
        <v>0</v>
      </c>
      <c r="I31" s="30">
        <f t="shared" si="5"/>
        <v>0</v>
      </c>
      <c r="J31" s="30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31">
        <f t="shared" si="5"/>
        <v>0</v>
      </c>
    </row>
    <row r="32" spans="2:19" s="299" customFormat="1" ht="24.75" customHeight="1" hidden="1">
      <c r="B32" s="37"/>
      <c r="C32" s="122"/>
      <c r="D32" s="295"/>
      <c r="E32" s="30"/>
      <c r="F32" s="30"/>
      <c r="G32" s="30">
        <f t="shared" si="1"/>
        <v>0</v>
      </c>
      <c r="H32" s="30"/>
      <c r="I32" s="30"/>
      <c r="J32" s="30"/>
      <c r="K32" s="29"/>
      <c r="L32" s="29"/>
      <c r="M32" s="29"/>
      <c r="N32" s="29"/>
      <c r="O32" s="29"/>
      <c r="P32" s="29"/>
      <c r="Q32" s="29"/>
      <c r="R32" s="29"/>
      <c r="S32" s="31"/>
    </row>
    <row r="33" spans="2:19" s="299" customFormat="1" ht="24.75" customHeight="1" hidden="1">
      <c r="B33" s="37"/>
      <c r="C33" s="122"/>
      <c r="D33" s="295"/>
      <c r="E33" s="30"/>
      <c r="F33" s="30"/>
      <c r="G33" s="30">
        <f t="shared" si="1"/>
        <v>0</v>
      </c>
      <c r="H33" s="30"/>
      <c r="I33" s="30"/>
      <c r="J33" s="30"/>
      <c r="K33" s="29"/>
      <c r="L33" s="29"/>
      <c r="M33" s="29"/>
      <c r="N33" s="29"/>
      <c r="O33" s="29"/>
      <c r="P33" s="29"/>
      <c r="Q33" s="29"/>
      <c r="R33" s="29"/>
      <c r="S33" s="31"/>
    </row>
    <row r="34" spans="2:19" s="299" customFormat="1" ht="24.75" customHeight="1" hidden="1">
      <c r="B34" s="37"/>
      <c r="C34" s="122"/>
      <c r="D34" s="295"/>
      <c r="E34" s="30"/>
      <c r="F34" s="30"/>
      <c r="G34" s="30">
        <f t="shared" si="1"/>
        <v>0</v>
      </c>
      <c r="H34" s="30"/>
      <c r="I34" s="30"/>
      <c r="J34" s="30"/>
      <c r="K34" s="29"/>
      <c r="L34" s="29"/>
      <c r="M34" s="29"/>
      <c r="N34" s="29"/>
      <c r="O34" s="29"/>
      <c r="P34" s="29"/>
      <c r="Q34" s="29"/>
      <c r="R34" s="29"/>
      <c r="S34" s="31"/>
    </row>
    <row r="35" spans="2:19" s="299" customFormat="1" ht="24.75" customHeight="1" hidden="1">
      <c r="B35" s="37"/>
      <c r="C35" s="122"/>
      <c r="D35" s="295"/>
      <c r="E35" s="30"/>
      <c r="F35" s="30"/>
      <c r="G35" s="30">
        <f t="shared" si="1"/>
        <v>0</v>
      </c>
      <c r="H35" s="30"/>
      <c r="I35" s="30"/>
      <c r="J35" s="30"/>
      <c r="K35" s="29"/>
      <c r="L35" s="29"/>
      <c r="M35" s="29"/>
      <c r="N35" s="29"/>
      <c r="O35" s="29"/>
      <c r="P35" s="29"/>
      <c r="Q35" s="29"/>
      <c r="R35" s="29"/>
      <c r="S35" s="31"/>
    </row>
    <row r="36" spans="2:19" s="299" customFormat="1" ht="24.75" customHeight="1" hidden="1">
      <c r="B36" s="32"/>
      <c r="C36" s="122"/>
      <c r="D36" s="120"/>
      <c r="E36" s="331"/>
      <c r="F36" s="331"/>
      <c r="G36" s="30">
        <f t="shared" si="1"/>
        <v>0</v>
      </c>
      <c r="H36" s="331"/>
      <c r="I36" s="331"/>
      <c r="J36" s="331"/>
      <c r="K36" s="304"/>
      <c r="L36" s="304"/>
      <c r="M36" s="304"/>
      <c r="N36" s="304"/>
      <c r="O36" s="304"/>
      <c r="P36" s="304"/>
      <c r="Q36" s="304"/>
      <c r="R36" s="304"/>
      <c r="S36" s="31"/>
    </row>
    <row r="37" spans="2:19" s="299" customFormat="1" ht="24.75" customHeight="1" hidden="1">
      <c r="B37" s="37"/>
      <c r="C37" s="122"/>
      <c r="D37" s="295"/>
      <c r="E37" s="30"/>
      <c r="F37" s="30"/>
      <c r="G37" s="30">
        <f t="shared" si="1"/>
        <v>0</v>
      </c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31"/>
    </row>
    <row r="38" spans="2:19" s="299" customFormat="1" ht="24.75" customHeight="1" hidden="1">
      <c r="B38" s="37"/>
      <c r="C38" s="122"/>
      <c r="D38" s="295"/>
      <c r="E38" s="30"/>
      <c r="F38" s="30"/>
      <c r="G38" s="30">
        <f t="shared" si="1"/>
        <v>0</v>
      </c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31"/>
    </row>
    <row r="39" spans="2:19" s="299" customFormat="1" ht="24.75" customHeight="1" hidden="1">
      <c r="B39" s="32"/>
      <c r="C39" s="122"/>
      <c r="D39" s="120"/>
      <c r="E39" s="331"/>
      <c r="F39" s="331"/>
      <c r="G39" s="30">
        <f t="shared" si="1"/>
        <v>0</v>
      </c>
      <c r="H39" s="331"/>
      <c r="I39" s="331"/>
      <c r="J39" s="331"/>
      <c r="K39" s="304"/>
      <c r="L39" s="304"/>
      <c r="M39" s="304"/>
      <c r="N39" s="304"/>
      <c r="O39" s="304"/>
      <c r="P39" s="304"/>
      <c r="Q39" s="304"/>
      <c r="R39" s="304"/>
      <c r="S39" s="31"/>
    </row>
    <row r="40" spans="2:19" s="299" customFormat="1" ht="24.75" customHeight="1">
      <c r="B40" s="37">
        <v>4</v>
      </c>
      <c r="C40" s="122" t="s">
        <v>88</v>
      </c>
      <c r="D40" s="295">
        <v>614700</v>
      </c>
      <c r="E40" s="30">
        <f>SUM(E41:E42)</f>
        <v>0</v>
      </c>
      <c r="F40" s="30">
        <f aca="true" t="shared" si="6" ref="F40:S40">SUM(F41:F42)</f>
        <v>0</v>
      </c>
      <c r="G40" s="30">
        <f t="shared" si="1"/>
        <v>0</v>
      </c>
      <c r="H40" s="30">
        <f>SUM(H41:H42)</f>
        <v>0</v>
      </c>
      <c r="I40" s="30">
        <f t="shared" si="6"/>
        <v>0</v>
      </c>
      <c r="J40" s="30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31">
        <f t="shared" si="6"/>
        <v>0</v>
      </c>
    </row>
    <row r="41" spans="2:19" s="299" customFormat="1" ht="24.75" customHeight="1">
      <c r="B41" s="37"/>
      <c r="C41" s="122"/>
      <c r="D41" s="295"/>
      <c r="E41" s="29"/>
      <c r="F41" s="29"/>
      <c r="G41" s="30">
        <f t="shared" si="1"/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</row>
    <row r="42" spans="2:19" s="299" customFormat="1" ht="24.75" customHeight="1">
      <c r="B42" s="37"/>
      <c r="C42" s="122"/>
      <c r="D42" s="295"/>
      <c r="E42" s="29"/>
      <c r="F42" s="29"/>
      <c r="G42" s="30">
        <f t="shared" si="1"/>
        <v>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</row>
    <row r="43" spans="2:19" s="299" customFormat="1" ht="24.75" customHeight="1">
      <c r="B43" s="37">
        <v>5</v>
      </c>
      <c r="C43" s="122" t="s">
        <v>89</v>
      </c>
      <c r="D43" s="295">
        <v>614800</v>
      </c>
      <c r="E43" s="30">
        <f>E44</f>
        <v>0</v>
      </c>
      <c r="F43" s="30">
        <f aca="true" t="shared" si="7" ref="F43:S43">F44</f>
        <v>0</v>
      </c>
      <c r="G43" s="30">
        <f t="shared" si="1"/>
        <v>0</v>
      </c>
      <c r="H43" s="30">
        <f t="shared" si="7"/>
        <v>0</v>
      </c>
      <c r="I43" s="30">
        <f t="shared" si="7"/>
        <v>0</v>
      </c>
      <c r="J43" s="30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31">
        <f t="shared" si="7"/>
        <v>0</v>
      </c>
    </row>
    <row r="44" spans="2:19" s="299" customFormat="1" ht="24.75" customHeight="1">
      <c r="B44" s="37"/>
      <c r="C44" s="122"/>
      <c r="D44" s="295"/>
      <c r="E44" s="29"/>
      <c r="F44" s="29"/>
      <c r="G44" s="30">
        <f t="shared" si="1"/>
        <v>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</row>
    <row r="45" spans="2:19" s="299" customFormat="1" ht="24.75" customHeight="1">
      <c r="B45" s="37">
        <v>6</v>
      </c>
      <c r="C45" s="122" t="s">
        <v>90</v>
      </c>
      <c r="D45" s="295">
        <v>614900</v>
      </c>
      <c r="E45" s="30">
        <f>E46</f>
        <v>0</v>
      </c>
      <c r="F45" s="30">
        <f aca="true" t="shared" si="8" ref="F45:S45">F46</f>
        <v>0</v>
      </c>
      <c r="G45" s="30">
        <f t="shared" si="1"/>
        <v>0</v>
      </c>
      <c r="H45" s="30">
        <f t="shared" si="8"/>
        <v>0</v>
      </c>
      <c r="I45" s="30">
        <f t="shared" si="8"/>
        <v>0</v>
      </c>
      <c r="J45" s="30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31">
        <f t="shared" si="8"/>
        <v>0</v>
      </c>
    </row>
    <row r="46" spans="2:19" s="299" customFormat="1" ht="24.75" customHeight="1">
      <c r="B46" s="32"/>
      <c r="C46" s="117"/>
      <c r="D46" s="33"/>
      <c r="E46" s="29"/>
      <c r="F46" s="29"/>
      <c r="G46" s="30">
        <f t="shared" si="1"/>
        <v>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</row>
    <row r="47" spans="2:19" s="299" customFormat="1" ht="24.75" customHeight="1" thickBot="1">
      <c r="B47" s="241" t="s">
        <v>23</v>
      </c>
      <c r="C47" s="153" t="s">
        <v>102</v>
      </c>
      <c r="D47" s="208">
        <v>615000</v>
      </c>
      <c r="E47" s="300">
        <f aca="true" t="shared" si="9" ref="E47:J47">E48+E51</f>
        <v>0</v>
      </c>
      <c r="F47" s="300">
        <f t="shared" si="9"/>
        <v>0</v>
      </c>
      <c r="G47" s="300">
        <f t="shared" si="9"/>
        <v>0</v>
      </c>
      <c r="H47" s="300">
        <f t="shared" si="9"/>
        <v>0</v>
      </c>
      <c r="I47" s="300">
        <f t="shared" si="9"/>
        <v>0</v>
      </c>
      <c r="J47" s="300">
        <f t="shared" si="9"/>
        <v>0</v>
      </c>
      <c r="K47" s="300">
        <f aca="true" t="shared" si="10" ref="K47:S47">K48+K51</f>
        <v>0</v>
      </c>
      <c r="L47" s="300">
        <f t="shared" si="10"/>
        <v>0</v>
      </c>
      <c r="M47" s="300">
        <f t="shared" si="10"/>
        <v>0</v>
      </c>
      <c r="N47" s="300">
        <f t="shared" si="10"/>
        <v>0</v>
      </c>
      <c r="O47" s="300">
        <f t="shared" si="10"/>
        <v>0</v>
      </c>
      <c r="P47" s="300">
        <f t="shared" si="10"/>
        <v>0</v>
      </c>
      <c r="Q47" s="300">
        <f t="shared" si="10"/>
        <v>0</v>
      </c>
      <c r="R47" s="300">
        <f t="shared" si="10"/>
        <v>0</v>
      </c>
      <c r="S47" s="301">
        <f t="shared" si="10"/>
        <v>0</v>
      </c>
    </row>
    <row r="48" spans="2:19" s="299" customFormat="1" ht="24.75" customHeight="1">
      <c r="B48" s="242">
        <v>1</v>
      </c>
      <c r="C48" s="212" t="s">
        <v>91</v>
      </c>
      <c r="D48" s="294">
        <v>615100</v>
      </c>
      <c r="E48" s="330">
        <f>SUM(E49:E50)</f>
        <v>0</v>
      </c>
      <c r="F48" s="330">
        <f aca="true" t="shared" si="11" ref="F48:S48">SUM(F49:F50)</f>
        <v>0</v>
      </c>
      <c r="G48" s="30">
        <f t="shared" si="1"/>
        <v>0</v>
      </c>
      <c r="H48" s="330">
        <f t="shared" si="11"/>
        <v>0</v>
      </c>
      <c r="I48" s="330">
        <f t="shared" si="11"/>
        <v>0</v>
      </c>
      <c r="J48" s="330">
        <f t="shared" si="11"/>
        <v>0</v>
      </c>
      <c r="K48" s="302">
        <f t="shared" si="11"/>
        <v>0</v>
      </c>
      <c r="L48" s="302">
        <f t="shared" si="11"/>
        <v>0</v>
      </c>
      <c r="M48" s="302">
        <f t="shared" si="11"/>
        <v>0</v>
      </c>
      <c r="N48" s="302">
        <f t="shared" si="11"/>
        <v>0</v>
      </c>
      <c r="O48" s="302">
        <f t="shared" si="11"/>
        <v>0</v>
      </c>
      <c r="P48" s="302">
        <f t="shared" si="11"/>
        <v>0</v>
      </c>
      <c r="Q48" s="302">
        <f t="shared" si="11"/>
        <v>0</v>
      </c>
      <c r="R48" s="302">
        <f t="shared" si="11"/>
        <v>0</v>
      </c>
      <c r="S48" s="303">
        <f t="shared" si="11"/>
        <v>0</v>
      </c>
    </row>
    <row r="49" spans="2:19" s="299" customFormat="1" ht="24.75" customHeight="1">
      <c r="B49" s="37"/>
      <c r="C49" s="122"/>
      <c r="D49" s="295"/>
      <c r="E49" s="40"/>
      <c r="F49" s="40"/>
      <c r="G49" s="30">
        <f t="shared" si="1"/>
        <v>0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</row>
    <row r="50" spans="2:19" s="299" customFormat="1" ht="24.75" customHeight="1">
      <c r="B50" s="37"/>
      <c r="C50" s="122"/>
      <c r="D50" s="295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>
        <v>2</v>
      </c>
      <c r="C51" s="124" t="s">
        <v>92</v>
      </c>
      <c r="D51" s="295">
        <v>615200</v>
      </c>
      <c r="E51" s="329">
        <f aca="true" t="shared" si="12" ref="E51:J51">E52</f>
        <v>0</v>
      </c>
      <c r="F51" s="329">
        <f t="shared" si="12"/>
        <v>0</v>
      </c>
      <c r="G51" s="329">
        <f t="shared" si="12"/>
        <v>0</v>
      </c>
      <c r="H51" s="329">
        <f t="shared" si="12"/>
        <v>0</v>
      </c>
      <c r="I51" s="329">
        <f t="shared" si="12"/>
        <v>0</v>
      </c>
      <c r="J51" s="329">
        <f t="shared" si="12"/>
        <v>0</v>
      </c>
      <c r="K51" s="40">
        <f aca="true" t="shared" si="13" ref="K51:S51">K52</f>
        <v>0</v>
      </c>
      <c r="L51" s="40">
        <f t="shared" si="13"/>
        <v>0</v>
      </c>
      <c r="M51" s="40">
        <f t="shared" si="13"/>
        <v>0</v>
      </c>
      <c r="N51" s="40">
        <f t="shared" si="13"/>
        <v>0</v>
      </c>
      <c r="O51" s="40">
        <f t="shared" si="13"/>
        <v>0</v>
      </c>
      <c r="P51" s="40">
        <f t="shared" si="13"/>
        <v>0</v>
      </c>
      <c r="Q51" s="40">
        <f t="shared" si="13"/>
        <v>0</v>
      </c>
      <c r="R51" s="40">
        <f t="shared" si="13"/>
        <v>0</v>
      </c>
      <c r="S51" s="41">
        <f t="shared" si="13"/>
        <v>0</v>
      </c>
    </row>
    <row r="52" spans="2:19" s="299" customFormat="1" ht="24.75" customHeight="1">
      <c r="B52" s="37"/>
      <c r="C52" s="124"/>
      <c r="D52" s="295"/>
      <c r="E52" s="40"/>
      <c r="F52" s="40"/>
      <c r="G52" s="30">
        <f t="shared" si="1"/>
        <v>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2:19" s="299" customFormat="1" ht="24.75" customHeight="1" thickBot="1">
      <c r="B53" s="241" t="s">
        <v>24</v>
      </c>
      <c r="C53" s="153" t="s">
        <v>48</v>
      </c>
      <c r="D53" s="208">
        <v>616000</v>
      </c>
      <c r="E53" s="300">
        <f aca="true" t="shared" si="14" ref="E53:J53">E54</f>
        <v>0</v>
      </c>
      <c r="F53" s="300">
        <f t="shared" si="14"/>
        <v>0</v>
      </c>
      <c r="G53" s="300">
        <f t="shared" si="14"/>
        <v>0</v>
      </c>
      <c r="H53" s="300">
        <f t="shared" si="14"/>
        <v>0</v>
      </c>
      <c r="I53" s="300">
        <f t="shared" si="14"/>
        <v>0</v>
      </c>
      <c r="J53" s="300">
        <f t="shared" si="14"/>
        <v>0</v>
      </c>
      <c r="K53" s="300">
        <f aca="true" t="shared" si="15" ref="K53:S53">K54</f>
        <v>0</v>
      </c>
      <c r="L53" s="300">
        <f t="shared" si="15"/>
        <v>0</v>
      </c>
      <c r="M53" s="300">
        <f t="shared" si="15"/>
        <v>0</v>
      </c>
      <c r="N53" s="300">
        <f t="shared" si="15"/>
        <v>0</v>
      </c>
      <c r="O53" s="300">
        <f t="shared" si="15"/>
        <v>0</v>
      </c>
      <c r="P53" s="300">
        <f t="shared" si="15"/>
        <v>0</v>
      </c>
      <c r="Q53" s="300">
        <f t="shared" si="15"/>
        <v>0</v>
      </c>
      <c r="R53" s="300">
        <f t="shared" si="15"/>
        <v>0</v>
      </c>
      <c r="S53" s="301">
        <f t="shared" si="15"/>
        <v>0</v>
      </c>
    </row>
    <row r="54" spans="2:19" s="299" customFormat="1" ht="24.75" customHeight="1">
      <c r="B54" s="243">
        <v>1</v>
      </c>
      <c r="C54" s="211" t="s">
        <v>93</v>
      </c>
      <c r="D54" s="296">
        <v>616200</v>
      </c>
      <c r="E54" s="305"/>
      <c r="F54" s="305"/>
      <c r="G54" s="30">
        <f t="shared" si="1"/>
        <v>0</v>
      </c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7"/>
    </row>
    <row r="55" spans="2:19" s="299" customFormat="1" ht="24.75" customHeight="1" thickBot="1">
      <c r="B55" s="241" t="s">
        <v>28</v>
      </c>
      <c r="C55" s="153" t="s">
        <v>142</v>
      </c>
      <c r="D55" s="260"/>
      <c r="E55" s="300">
        <f aca="true" t="shared" si="16" ref="E55:J55">SUM(E56:E61)</f>
        <v>0</v>
      </c>
      <c r="F55" s="300">
        <f t="shared" si="16"/>
        <v>0</v>
      </c>
      <c r="G55" s="300">
        <f t="shared" si="16"/>
        <v>0</v>
      </c>
      <c r="H55" s="300">
        <f t="shared" si="16"/>
        <v>0</v>
      </c>
      <c r="I55" s="300">
        <f t="shared" si="16"/>
        <v>0</v>
      </c>
      <c r="J55" s="300">
        <f t="shared" si="16"/>
        <v>0</v>
      </c>
      <c r="K55" s="300">
        <f aca="true" t="shared" si="17" ref="K55:S55">SUM(K56:K61)</f>
        <v>0</v>
      </c>
      <c r="L55" s="300">
        <f t="shared" si="17"/>
        <v>0</v>
      </c>
      <c r="M55" s="300">
        <f t="shared" si="17"/>
        <v>0</v>
      </c>
      <c r="N55" s="300">
        <f t="shared" si="17"/>
        <v>0</v>
      </c>
      <c r="O55" s="300">
        <f t="shared" si="17"/>
        <v>0</v>
      </c>
      <c r="P55" s="300">
        <f t="shared" si="17"/>
        <v>0</v>
      </c>
      <c r="Q55" s="300">
        <f t="shared" si="17"/>
        <v>0</v>
      </c>
      <c r="R55" s="300">
        <f t="shared" si="17"/>
        <v>0</v>
      </c>
      <c r="S55" s="301">
        <f t="shared" si="17"/>
        <v>0</v>
      </c>
    </row>
    <row r="56" spans="2:20" s="299" customFormat="1" ht="24.75" customHeight="1">
      <c r="B56" s="244">
        <v>1</v>
      </c>
      <c r="C56" s="210" t="s">
        <v>94</v>
      </c>
      <c r="D56" s="209">
        <v>821100</v>
      </c>
      <c r="E56" s="306"/>
      <c r="F56" s="306"/>
      <c r="G56" s="30">
        <f t="shared" si="1"/>
        <v>0</v>
      </c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8"/>
      <c r="T56" s="309"/>
    </row>
    <row r="57" spans="2:20" s="299" customFormat="1" ht="24.75" customHeight="1">
      <c r="B57" s="32">
        <v>2</v>
      </c>
      <c r="C57" s="117" t="s">
        <v>43</v>
      </c>
      <c r="D57" s="33">
        <v>821200</v>
      </c>
      <c r="E57" s="29"/>
      <c r="F57" s="29"/>
      <c r="G57" s="30">
        <f t="shared" si="1"/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1"/>
      <c r="T57" s="309"/>
    </row>
    <row r="58" spans="2:20" s="299" customFormat="1" ht="24.75" customHeight="1">
      <c r="B58" s="32">
        <v>3</v>
      </c>
      <c r="C58" s="117" t="s">
        <v>44</v>
      </c>
      <c r="D58" s="33">
        <v>821300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  <c r="T58" s="309"/>
    </row>
    <row r="59" spans="2:19" s="299" customFormat="1" ht="24.75" customHeight="1">
      <c r="B59" s="32">
        <v>4</v>
      </c>
      <c r="C59" s="124" t="s">
        <v>45</v>
      </c>
      <c r="D59" s="33">
        <v>821400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5</v>
      </c>
      <c r="C60" s="124" t="s">
        <v>46</v>
      </c>
      <c r="D60" s="33">
        <v>821500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99" customFormat="1" ht="24.75" customHeight="1">
      <c r="B61" s="32">
        <v>6</v>
      </c>
      <c r="C61" s="124" t="s">
        <v>47</v>
      </c>
      <c r="D61" s="33">
        <v>821600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  <c r="T61" s="310"/>
    </row>
    <row r="62" spans="2:20" s="299" customFormat="1" ht="24.75" customHeight="1" thickBot="1">
      <c r="B62" s="241"/>
      <c r="C62" s="153" t="s">
        <v>49</v>
      </c>
      <c r="D62" s="260"/>
      <c r="E62" s="328">
        <f aca="true" t="shared" si="18" ref="E62:J62">E55+E53+E47+E25+E13</f>
        <v>340250</v>
      </c>
      <c r="F62" s="328">
        <f t="shared" si="18"/>
        <v>0</v>
      </c>
      <c r="G62" s="300">
        <f t="shared" si="18"/>
        <v>340250</v>
      </c>
      <c r="H62" s="328">
        <f t="shared" si="18"/>
        <v>120350</v>
      </c>
      <c r="I62" s="328">
        <f t="shared" si="18"/>
        <v>111800</v>
      </c>
      <c r="J62" s="328">
        <f t="shared" si="18"/>
        <v>108100</v>
      </c>
      <c r="K62" s="300">
        <f aca="true" t="shared" si="19" ref="K62:S62">K55+K53+K47+K25+K13</f>
        <v>0</v>
      </c>
      <c r="L62" s="300">
        <f t="shared" si="19"/>
        <v>0</v>
      </c>
      <c r="M62" s="300">
        <f t="shared" si="19"/>
        <v>0</v>
      </c>
      <c r="N62" s="300">
        <f t="shared" si="19"/>
        <v>0</v>
      </c>
      <c r="O62" s="300">
        <f t="shared" si="19"/>
        <v>0</v>
      </c>
      <c r="P62" s="300">
        <f t="shared" si="19"/>
        <v>0</v>
      </c>
      <c r="Q62" s="300">
        <f t="shared" si="19"/>
        <v>0</v>
      </c>
      <c r="R62" s="300">
        <f t="shared" si="19"/>
        <v>0</v>
      </c>
      <c r="S62" s="301">
        <f t="shared" si="19"/>
        <v>0</v>
      </c>
      <c r="T62" s="310"/>
    </row>
    <row r="63" spans="2:20" ht="20.25" customHeight="1">
      <c r="B63" s="138"/>
      <c r="C63" s="413" t="s">
        <v>121</v>
      </c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288"/>
      <c r="R63" s="288"/>
      <c r="S63" s="288"/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5.75" customHeight="1">
      <c r="B65" s="10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5"/>
      <c r="H66" s="135"/>
      <c r="I66" s="135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 t="s">
        <v>97</v>
      </c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C65:O65"/>
    <mergeCell ref="B1:S1"/>
    <mergeCell ref="B3:C3"/>
    <mergeCell ref="D3:O3"/>
    <mergeCell ref="B9:B11"/>
    <mergeCell ref="C9:C11"/>
    <mergeCell ref="D9:D11"/>
    <mergeCell ref="E9:E11"/>
    <mergeCell ref="F9:F11"/>
    <mergeCell ref="G9:G11"/>
    <mergeCell ref="H9:S10"/>
    <mergeCell ref="C63:P6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9" ht="15.75" customHeight="1">
      <c r="I2" s="142" t="s">
        <v>96</v>
      </c>
      <c r="J2" s="291"/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158</v>
      </c>
      <c r="F10" s="374" t="s">
        <v>150</v>
      </c>
      <c r="G10" s="371" t="s">
        <v>161</v>
      </c>
      <c r="H10" s="415" t="s">
        <v>155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24.75" customHeight="1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30">
        <f>SUM(H15:J15)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2</v>
      </c>
      <c r="C16" s="216" t="s">
        <v>80</v>
      </c>
      <c r="D16" s="311">
        <v>611200</v>
      </c>
      <c r="E16" s="29"/>
      <c r="F16" s="29"/>
      <c r="G16" s="30">
        <f aca="true" t="shared" si="1" ref="G16:G62">SUM(H16:J16)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3</v>
      </c>
      <c r="C17" s="217" t="s">
        <v>14</v>
      </c>
      <c r="D17" s="311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4</v>
      </c>
      <c r="C18" s="216" t="s">
        <v>81</v>
      </c>
      <c r="D18" s="311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5</v>
      </c>
      <c r="C19" s="216" t="s">
        <v>16</v>
      </c>
      <c r="D19" s="311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6</v>
      </c>
      <c r="C20" s="217" t="s">
        <v>40</v>
      </c>
      <c r="D20" s="311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7</v>
      </c>
      <c r="C21" s="216" t="s">
        <v>41</v>
      </c>
      <c r="D21" s="311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8</v>
      </c>
      <c r="C22" s="217" t="s">
        <v>101</v>
      </c>
      <c r="D22" s="311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9</v>
      </c>
      <c r="C23" s="217" t="s">
        <v>18</v>
      </c>
      <c r="D23" s="311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10</v>
      </c>
      <c r="C24" s="216" t="s">
        <v>83</v>
      </c>
      <c r="D24" s="311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24.75" customHeight="1">
      <c r="B25" s="32">
        <v>11</v>
      </c>
      <c r="C25" s="216" t="s">
        <v>20</v>
      </c>
      <c r="D25" s="311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 aca="true" t="shared" si="2" ref="E26:J26">E27+E30+E32+E41+E44+E46</f>
        <v>0</v>
      </c>
      <c r="F26" s="300">
        <f t="shared" si="2"/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aca="true" t="shared" si="3" ref="K26:S26">K27+K30+K32+K41+K44+K46</f>
        <v>0</v>
      </c>
      <c r="L26" s="300">
        <f t="shared" si="3"/>
        <v>0</v>
      </c>
      <c r="M26" s="300">
        <f t="shared" si="3"/>
        <v>0</v>
      </c>
      <c r="N26" s="300">
        <f t="shared" si="3"/>
        <v>0</v>
      </c>
      <c r="O26" s="300">
        <f t="shared" si="3"/>
        <v>0</v>
      </c>
      <c r="P26" s="300">
        <f t="shared" si="3"/>
        <v>0</v>
      </c>
      <c r="Q26" s="300">
        <f t="shared" si="3"/>
        <v>0</v>
      </c>
      <c r="R26" s="300">
        <f t="shared" si="3"/>
        <v>0</v>
      </c>
      <c r="S26" s="301">
        <f t="shared" si="3"/>
        <v>0</v>
      </c>
    </row>
    <row r="27" spans="2:19" s="299" customFormat="1" ht="24.75" customHeight="1">
      <c r="B27" s="242">
        <v>1</v>
      </c>
      <c r="C27" s="219" t="s">
        <v>85</v>
      </c>
      <c r="D27" s="313">
        <v>614100</v>
      </c>
      <c r="E27" s="330">
        <f>E28+E29</f>
        <v>0</v>
      </c>
      <c r="F27" s="330">
        <f aca="true" t="shared" si="4" ref="F27:S27">F28+F29</f>
        <v>0</v>
      </c>
      <c r="G27" s="30">
        <f t="shared" si="1"/>
        <v>0</v>
      </c>
      <c r="H27" s="330">
        <f t="shared" si="4"/>
        <v>0</v>
      </c>
      <c r="I27" s="330">
        <f t="shared" si="4"/>
        <v>0</v>
      </c>
      <c r="J27" s="330">
        <f t="shared" si="4"/>
        <v>0</v>
      </c>
      <c r="K27" s="302">
        <f t="shared" si="4"/>
        <v>0</v>
      </c>
      <c r="L27" s="302">
        <f t="shared" si="4"/>
        <v>0</v>
      </c>
      <c r="M27" s="302">
        <f t="shared" si="4"/>
        <v>0</v>
      </c>
      <c r="N27" s="302">
        <f t="shared" si="4"/>
        <v>0</v>
      </c>
      <c r="O27" s="302">
        <f t="shared" si="4"/>
        <v>0</v>
      </c>
      <c r="P27" s="302">
        <f t="shared" si="4"/>
        <v>0</v>
      </c>
      <c r="Q27" s="302">
        <f t="shared" si="4"/>
        <v>0</v>
      </c>
      <c r="R27" s="302">
        <f t="shared" si="4"/>
        <v>0</v>
      </c>
      <c r="S27" s="303">
        <f t="shared" si="4"/>
        <v>0</v>
      </c>
    </row>
    <row r="28" spans="2:19" s="299" customFormat="1" ht="24.75" customHeight="1" hidden="1">
      <c r="B28" s="37"/>
      <c r="C28" s="220"/>
      <c r="D28" s="314"/>
      <c r="E28" s="30"/>
      <c r="F28" s="30"/>
      <c r="G28" s="30">
        <f t="shared" si="1"/>
        <v>0</v>
      </c>
      <c r="H28" s="329"/>
      <c r="I28" s="329"/>
      <c r="J28" s="329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24.75" customHeight="1" hidden="1">
      <c r="B29" s="37"/>
      <c r="C29" s="220"/>
      <c r="D29" s="314"/>
      <c r="E29" s="30"/>
      <c r="F29" s="30"/>
      <c r="G29" s="30">
        <f t="shared" si="1"/>
        <v>0</v>
      </c>
      <c r="H29" s="329"/>
      <c r="I29" s="329"/>
      <c r="J29" s="329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24.75" customHeight="1">
      <c r="B30" s="37">
        <v>2</v>
      </c>
      <c r="C30" s="220" t="s">
        <v>86</v>
      </c>
      <c r="D30" s="314">
        <v>614200</v>
      </c>
      <c r="E30" s="30">
        <f>E31</f>
        <v>0</v>
      </c>
      <c r="F30" s="30">
        <f aca="true" t="shared" si="5" ref="F30:S30">F31</f>
        <v>0</v>
      </c>
      <c r="G30" s="30">
        <f t="shared" si="1"/>
        <v>0</v>
      </c>
      <c r="H30" s="30">
        <f t="shared" si="5"/>
        <v>0</v>
      </c>
      <c r="I30" s="30">
        <f t="shared" si="5"/>
        <v>0</v>
      </c>
      <c r="J30" s="30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29">
        <f t="shared" si="5"/>
        <v>0</v>
      </c>
      <c r="P30" s="29">
        <f t="shared" si="5"/>
        <v>0</v>
      </c>
      <c r="Q30" s="29">
        <f t="shared" si="5"/>
        <v>0</v>
      </c>
      <c r="R30" s="29">
        <f t="shared" si="5"/>
        <v>0</v>
      </c>
      <c r="S30" s="31">
        <f t="shared" si="5"/>
        <v>0</v>
      </c>
    </row>
    <row r="31" spans="2:19" s="299" customFormat="1" ht="24.75" customHeight="1" hidden="1">
      <c r="B31" s="37"/>
      <c r="C31" s="220"/>
      <c r="D31" s="314"/>
      <c r="E31" s="30"/>
      <c r="F31" s="30"/>
      <c r="G31" s="30">
        <f t="shared" si="1"/>
        <v>0</v>
      </c>
      <c r="H31" s="329"/>
      <c r="I31" s="329"/>
      <c r="J31" s="329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24.75" customHeight="1">
      <c r="B32" s="37">
        <v>3</v>
      </c>
      <c r="C32" s="216" t="s">
        <v>87</v>
      </c>
      <c r="D32" s="314">
        <v>614300</v>
      </c>
      <c r="E32" s="30">
        <f>SUM(E33:E40)</f>
        <v>0</v>
      </c>
      <c r="F32" s="30">
        <f aca="true" t="shared" si="6" ref="F32:S32">SUM(F33:F40)</f>
        <v>0</v>
      </c>
      <c r="G32" s="30">
        <f t="shared" si="1"/>
        <v>0</v>
      </c>
      <c r="H32" s="30">
        <f t="shared" si="6"/>
        <v>0</v>
      </c>
      <c r="I32" s="30">
        <f t="shared" si="6"/>
        <v>0</v>
      </c>
      <c r="J32" s="30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O32" s="29">
        <f t="shared" si="6"/>
        <v>0</v>
      </c>
      <c r="P32" s="29">
        <f t="shared" si="6"/>
        <v>0</v>
      </c>
      <c r="Q32" s="29">
        <f t="shared" si="6"/>
        <v>0</v>
      </c>
      <c r="R32" s="29">
        <f t="shared" si="6"/>
        <v>0</v>
      </c>
      <c r="S32" s="31">
        <f t="shared" si="6"/>
        <v>0</v>
      </c>
    </row>
    <row r="33" spans="2:19" s="299" customFormat="1" ht="24.75" customHeight="1" hidden="1">
      <c r="B33" s="37"/>
      <c r="C33" s="220"/>
      <c r="D33" s="314"/>
      <c r="E33" s="30"/>
      <c r="F33" s="30"/>
      <c r="G33" s="30">
        <f t="shared" si="1"/>
        <v>0</v>
      </c>
      <c r="H33" s="329"/>
      <c r="I33" s="329"/>
      <c r="J33" s="329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24.75" customHeight="1" hidden="1">
      <c r="B34" s="37"/>
      <c r="C34" s="220"/>
      <c r="D34" s="314"/>
      <c r="E34" s="30"/>
      <c r="F34" s="30"/>
      <c r="G34" s="30">
        <f t="shared" si="1"/>
        <v>0</v>
      </c>
      <c r="H34" s="329"/>
      <c r="I34" s="329"/>
      <c r="J34" s="329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24.75" customHeight="1" hidden="1">
      <c r="B35" s="37"/>
      <c r="C35" s="220"/>
      <c r="D35" s="314"/>
      <c r="E35" s="30"/>
      <c r="F35" s="30"/>
      <c r="G35" s="30">
        <f t="shared" si="1"/>
        <v>0</v>
      </c>
      <c r="H35" s="329"/>
      <c r="I35" s="329"/>
      <c r="J35" s="329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24.75" customHeight="1" hidden="1">
      <c r="B36" s="37"/>
      <c r="C36" s="220"/>
      <c r="D36" s="314"/>
      <c r="E36" s="30"/>
      <c r="F36" s="30"/>
      <c r="G36" s="30">
        <f t="shared" si="1"/>
        <v>0</v>
      </c>
      <c r="H36" s="329"/>
      <c r="I36" s="329"/>
      <c r="J36" s="329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24.75" customHeight="1" hidden="1">
      <c r="B37" s="32"/>
      <c r="C37" s="220"/>
      <c r="D37" s="311"/>
      <c r="E37" s="331"/>
      <c r="F37" s="331"/>
      <c r="G37" s="30">
        <f t="shared" si="1"/>
        <v>0</v>
      </c>
      <c r="H37" s="331"/>
      <c r="I37" s="331"/>
      <c r="J37" s="331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24.75" customHeight="1" hidden="1">
      <c r="B38" s="37"/>
      <c r="C38" s="220"/>
      <c r="D38" s="314"/>
      <c r="E38" s="30"/>
      <c r="F38" s="30"/>
      <c r="G38" s="30">
        <f t="shared" si="1"/>
        <v>0</v>
      </c>
      <c r="H38" s="329"/>
      <c r="I38" s="329"/>
      <c r="J38" s="329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24.75" customHeight="1" hidden="1">
      <c r="B39" s="37"/>
      <c r="C39" s="220"/>
      <c r="D39" s="314"/>
      <c r="E39" s="30"/>
      <c r="F39" s="30"/>
      <c r="G39" s="30">
        <f t="shared" si="1"/>
        <v>0</v>
      </c>
      <c r="H39" s="329"/>
      <c r="I39" s="329"/>
      <c r="J39" s="329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24.75" customHeight="1" hidden="1">
      <c r="B40" s="32"/>
      <c r="C40" s="220"/>
      <c r="D40" s="311"/>
      <c r="E40" s="331"/>
      <c r="F40" s="331"/>
      <c r="G40" s="30">
        <f t="shared" si="1"/>
        <v>0</v>
      </c>
      <c r="H40" s="331"/>
      <c r="I40" s="331"/>
      <c r="J40" s="331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24.75" customHeight="1">
      <c r="B41" s="37">
        <v>4</v>
      </c>
      <c r="C41" s="220" t="s">
        <v>88</v>
      </c>
      <c r="D41" s="314">
        <v>614700</v>
      </c>
      <c r="E41" s="30">
        <f>SUM(E42:E43)</f>
        <v>0</v>
      </c>
      <c r="F41" s="30">
        <f aca="true" t="shared" si="7" ref="F41:S41">SUM(F42:F43)</f>
        <v>0</v>
      </c>
      <c r="G41" s="30">
        <f t="shared" si="1"/>
        <v>0</v>
      </c>
      <c r="H41" s="30">
        <f t="shared" si="7"/>
        <v>0</v>
      </c>
      <c r="I41" s="30">
        <f t="shared" si="7"/>
        <v>0</v>
      </c>
      <c r="J41" s="30">
        <f t="shared" si="7"/>
        <v>0</v>
      </c>
      <c r="K41" s="29">
        <f t="shared" si="7"/>
        <v>0</v>
      </c>
      <c r="L41" s="29">
        <f t="shared" si="7"/>
        <v>0</v>
      </c>
      <c r="M41" s="29">
        <f t="shared" si="7"/>
        <v>0</v>
      </c>
      <c r="N41" s="29">
        <f t="shared" si="7"/>
        <v>0</v>
      </c>
      <c r="O41" s="29">
        <f t="shared" si="7"/>
        <v>0</v>
      </c>
      <c r="P41" s="29">
        <f t="shared" si="7"/>
        <v>0</v>
      </c>
      <c r="Q41" s="29">
        <f t="shared" si="7"/>
        <v>0</v>
      </c>
      <c r="R41" s="29">
        <f t="shared" si="7"/>
        <v>0</v>
      </c>
      <c r="S41" s="31">
        <f t="shared" si="7"/>
        <v>0</v>
      </c>
    </row>
    <row r="42" spans="2:19" s="299" customFormat="1" ht="24.75" customHeight="1">
      <c r="B42" s="37"/>
      <c r="C42" s="220"/>
      <c r="D42" s="314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24.75" customHeight="1">
      <c r="B43" s="37"/>
      <c r="C43" s="220"/>
      <c r="D43" s="314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24.75" customHeight="1">
      <c r="B44" s="37">
        <v>5</v>
      </c>
      <c r="C44" s="220" t="s">
        <v>89</v>
      </c>
      <c r="D44" s="314">
        <v>614800</v>
      </c>
      <c r="E44" s="30">
        <f>E45</f>
        <v>0</v>
      </c>
      <c r="F44" s="30">
        <f aca="true" t="shared" si="8" ref="F44:S44">F45</f>
        <v>0</v>
      </c>
      <c r="G44" s="30">
        <f t="shared" si="1"/>
        <v>0</v>
      </c>
      <c r="H44" s="30">
        <f t="shared" si="8"/>
        <v>0</v>
      </c>
      <c r="I44" s="30">
        <f t="shared" si="8"/>
        <v>0</v>
      </c>
      <c r="J44" s="30">
        <f t="shared" si="8"/>
        <v>0</v>
      </c>
      <c r="K44" s="29">
        <f t="shared" si="8"/>
        <v>0</v>
      </c>
      <c r="L44" s="29">
        <f t="shared" si="8"/>
        <v>0</v>
      </c>
      <c r="M44" s="29">
        <f t="shared" si="8"/>
        <v>0</v>
      </c>
      <c r="N44" s="29">
        <f t="shared" si="8"/>
        <v>0</v>
      </c>
      <c r="O44" s="29">
        <f t="shared" si="8"/>
        <v>0</v>
      </c>
      <c r="P44" s="29">
        <f t="shared" si="8"/>
        <v>0</v>
      </c>
      <c r="Q44" s="29">
        <f t="shared" si="8"/>
        <v>0</v>
      </c>
      <c r="R44" s="29">
        <f t="shared" si="8"/>
        <v>0</v>
      </c>
      <c r="S44" s="31">
        <f t="shared" si="8"/>
        <v>0</v>
      </c>
    </row>
    <row r="45" spans="2:19" s="299" customFormat="1" ht="24.75" customHeight="1">
      <c r="B45" s="37"/>
      <c r="C45" s="220"/>
      <c r="D45" s="314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24.75" customHeight="1">
      <c r="B46" s="37">
        <v>6</v>
      </c>
      <c r="C46" s="220" t="s">
        <v>90</v>
      </c>
      <c r="D46" s="314">
        <v>614900</v>
      </c>
      <c r="E46" s="30">
        <f>E47</f>
        <v>0</v>
      </c>
      <c r="F46" s="30">
        <f aca="true" t="shared" si="9" ref="F46:S46">F47</f>
        <v>0</v>
      </c>
      <c r="G46" s="30">
        <f t="shared" si="1"/>
        <v>0</v>
      </c>
      <c r="H46" s="30">
        <f t="shared" si="9"/>
        <v>0</v>
      </c>
      <c r="I46" s="30">
        <f t="shared" si="9"/>
        <v>0</v>
      </c>
      <c r="J46" s="30">
        <f t="shared" si="9"/>
        <v>0</v>
      </c>
      <c r="K46" s="29">
        <f t="shared" si="9"/>
        <v>0</v>
      </c>
      <c r="L46" s="29">
        <f t="shared" si="9"/>
        <v>0</v>
      </c>
      <c r="M46" s="29">
        <f t="shared" si="9"/>
        <v>0</v>
      </c>
      <c r="N46" s="29">
        <f t="shared" si="9"/>
        <v>0</v>
      </c>
      <c r="O46" s="29">
        <f t="shared" si="9"/>
        <v>0</v>
      </c>
      <c r="P46" s="29">
        <f t="shared" si="9"/>
        <v>0</v>
      </c>
      <c r="Q46" s="29">
        <f t="shared" si="9"/>
        <v>0</v>
      </c>
      <c r="R46" s="29">
        <f t="shared" si="9"/>
        <v>0</v>
      </c>
      <c r="S46" s="31">
        <f t="shared" si="9"/>
        <v>0</v>
      </c>
    </row>
    <row r="47" spans="2:19" s="299" customFormat="1" ht="24.75" customHeight="1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24.75" customHeight="1" thickBot="1">
      <c r="B48" s="241" t="s">
        <v>23</v>
      </c>
      <c r="C48" s="218" t="s">
        <v>102</v>
      </c>
      <c r="D48" s="312">
        <v>615000</v>
      </c>
      <c r="E48" s="300">
        <f aca="true" t="shared" si="10" ref="E48:J48">E49+E52</f>
        <v>0</v>
      </c>
      <c r="F48" s="300">
        <f t="shared" si="10"/>
        <v>0</v>
      </c>
      <c r="G48" s="300">
        <f t="shared" si="10"/>
        <v>0</v>
      </c>
      <c r="H48" s="300">
        <f t="shared" si="10"/>
        <v>0</v>
      </c>
      <c r="I48" s="300">
        <f t="shared" si="10"/>
        <v>0</v>
      </c>
      <c r="J48" s="300">
        <f t="shared" si="10"/>
        <v>0</v>
      </c>
      <c r="K48" s="300">
        <f aca="true" t="shared" si="11" ref="K48:S48">K49+K52</f>
        <v>0</v>
      </c>
      <c r="L48" s="300">
        <f t="shared" si="11"/>
        <v>0</v>
      </c>
      <c r="M48" s="300">
        <f t="shared" si="11"/>
        <v>0</v>
      </c>
      <c r="N48" s="300">
        <f t="shared" si="11"/>
        <v>0</v>
      </c>
      <c r="O48" s="300">
        <f t="shared" si="11"/>
        <v>0</v>
      </c>
      <c r="P48" s="300">
        <f t="shared" si="11"/>
        <v>0</v>
      </c>
      <c r="Q48" s="300">
        <f t="shared" si="11"/>
        <v>0</v>
      </c>
      <c r="R48" s="300">
        <f t="shared" si="11"/>
        <v>0</v>
      </c>
      <c r="S48" s="301">
        <f t="shared" si="11"/>
        <v>0</v>
      </c>
    </row>
    <row r="49" spans="2:19" s="299" customFormat="1" ht="24.75" customHeight="1">
      <c r="B49" s="242">
        <v>1</v>
      </c>
      <c r="C49" s="219" t="s">
        <v>91</v>
      </c>
      <c r="D49" s="313">
        <v>615100</v>
      </c>
      <c r="E49" s="330">
        <f>SUM(E50:E51)</f>
        <v>0</v>
      </c>
      <c r="F49" s="330">
        <f aca="true" t="shared" si="12" ref="F49:S49">SUM(F50:F51)</f>
        <v>0</v>
      </c>
      <c r="G49" s="30">
        <f t="shared" si="1"/>
        <v>0</v>
      </c>
      <c r="H49" s="330">
        <f t="shared" si="12"/>
        <v>0</v>
      </c>
      <c r="I49" s="330">
        <f t="shared" si="12"/>
        <v>0</v>
      </c>
      <c r="J49" s="330">
        <f t="shared" si="12"/>
        <v>0</v>
      </c>
      <c r="K49" s="302">
        <f t="shared" si="12"/>
        <v>0</v>
      </c>
      <c r="L49" s="302">
        <f t="shared" si="12"/>
        <v>0</v>
      </c>
      <c r="M49" s="302">
        <f t="shared" si="12"/>
        <v>0</v>
      </c>
      <c r="N49" s="302">
        <f t="shared" si="12"/>
        <v>0</v>
      </c>
      <c r="O49" s="302">
        <f t="shared" si="12"/>
        <v>0</v>
      </c>
      <c r="P49" s="302">
        <f t="shared" si="12"/>
        <v>0</v>
      </c>
      <c r="Q49" s="302">
        <f t="shared" si="12"/>
        <v>0</v>
      </c>
      <c r="R49" s="302">
        <f t="shared" si="12"/>
        <v>0</v>
      </c>
      <c r="S49" s="303">
        <f t="shared" si="12"/>
        <v>0</v>
      </c>
    </row>
    <row r="50" spans="2:19" s="299" customFormat="1" ht="24.75" customHeight="1">
      <c r="B50" s="37"/>
      <c r="C50" s="220"/>
      <c r="D50" s="314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/>
      <c r="C51" s="220"/>
      <c r="D51" s="314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24.75" customHeight="1">
      <c r="B52" s="37">
        <v>2</v>
      </c>
      <c r="C52" s="221" t="s">
        <v>92</v>
      </c>
      <c r="D52" s="314">
        <v>615200</v>
      </c>
      <c r="E52" s="329">
        <f>E53</f>
        <v>0</v>
      </c>
      <c r="F52" s="329">
        <f aca="true" t="shared" si="13" ref="F52:S52">F53</f>
        <v>0</v>
      </c>
      <c r="G52" s="30">
        <f t="shared" si="1"/>
        <v>0</v>
      </c>
      <c r="H52" s="329">
        <f t="shared" si="13"/>
        <v>0</v>
      </c>
      <c r="I52" s="329">
        <f t="shared" si="13"/>
        <v>0</v>
      </c>
      <c r="J52" s="329">
        <f t="shared" si="13"/>
        <v>0</v>
      </c>
      <c r="K52" s="40">
        <f t="shared" si="13"/>
        <v>0</v>
      </c>
      <c r="L52" s="40">
        <f t="shared" si="13"/>
        <v>0</v>
      </c>
      <c r="M52" s="40">
        <f t="shared" si="13"/>
        <v>0</v>
      </c>
      <c r="N52" s="40">
        <f t="shared" si="13"/>
        <v>0</v>
      </c>
      <c r="O52" s="40">
        <f t="shared" si="13"/>
        <v>0</v>
      </c>
      <c r="P52" s="40">
        <f t="shared" si="13"/>
        <v>0</v>
      </c>
      <c r="Q52" s="40">
        <f t="shared" si="13"/>
        <v>0</v>
      </c>
      <c r="R52" s="40">
        <f t="shared" si="13"/>
        <v>0</v>
      </c>
      <c r="S52" s="41">
        <f t="shared" si="13"/>
        <v>0</v>
      </c>
    </row>
    <row r="53" spans="2:19" s="299" customFormat="1" ht="24.75" customHeight="1">
      <c r="B53" s="37"/>
      <c r="C53" s="221"/>
      <c r="D53" s="314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24.75" customHeight="1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4" ref="F54:S54">F55</f>
        <v>0</v>
      </c>
      <c r="G54" s="300">
        <f t="shared" si="14"/>
        <v>0</v>
      </c>
      <c r="H54" s="300">
        <f t="shared" si="14"/>
        <v>0</v>
      </c>
      <c r="I54" s="300">
        <f t="shared" si="14"/>
        <v>0</v>
      </c>
      <c r="J54" s="300">
        <f t="shared" si="14"/>
        <v>0</v>
      </c>
      <c r="K54" s="328">
        <f t="shared" si="14"/>
        <v>0</v>
      </c>
      <c r="L54" s="328">
        <f t="shared" si="14"/>
        <v>0</v>
      </c>
      <c r="M54" s="328">
        <f t="shared" si="14"/>
        <v>0</v>
      </c>
      <c r="N54" s="328">
        <f t="shared" si="14"/>
        <v>0</v>
      </c>
      <c r="O54" s="328">
        <f t="shared" si="14"/>
        <v>0</v>
      </c>
      <c r="P54" s="328">
        <f t="shared" si="14"/>
        <v>0</v>
      </c>
      <c r="Q54" s="328">
        <f t="shared" si="14"/>
        <v>0</v>
      </c>
      <c r="R54" s="328">
        <f t="shared" si="14"/>
        <v>0</v>
      </c>
      <c r="S54" s="328">
        <f t="shared" si="14"/>
        <v>0</v>
      </c>
    </row>
    <row r="55" spans="2:19" s="299" customFormat="1" ht="24.75" customHeight="1">
      <c r="B55" s="243">
        <v>1</v>
      </c>
      <c r="C55" s="222" t="s">
        <v>93</v>
      </c>
      <c r="D55" s="315">
        <v>616200</v>
      </c>
      <c r="E55" s="305"/>
      <c r="F55" s="305"/>
      <c r="G55" s="30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24.75" customHeight="1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5" ref="F56:S56">SUM(F57:F62)</f>
        <v>0</v>
      </c>
      <c r="G56" s="300">
        <f t="shared" si="15"/>
        <v>0</v>
      </c>
      <c r="H56" s="300">
        <f t="shared" si="15"/>
        <v>0</v>
      </c>
      <c r="I56" s="300">
        <f t="shared" si="15"/>
        <v>0</v>
      </c>
      <c r="J56" s="300">
        <f t="shared" si="15"/>
        <v>0</v>
      </c>
      <c r="K56" s="328">
        <f t="shared" si="15"/>
        <v>0</v>
      </c>
      <c r="L56" s="328">
        <f t="shared" si="15"/>
        <v>0</v>
      </c>
      <c r="M56" s="328">
        <f t="shared" si="15"/>
        <v>0</v>
      </c>
      <c r="N56" s="328">
        <f t="shared" si="15"/>
        <v>0</v>
      </c>
      <c r="O56" s="328">
        <f t="shared" si="15"/>
        <v>0</v>
      </c>
      <c r="P56" s="328">
        <f t="shared" si="15"/>
        <v>0</v>
      </c>
      <c r="Q56" s="328">
        <f t="shared" si="15"/>
        <v>0</v>
      </c>
      <c r="R56" s="328">
        <f t="shared" si="15"/>
        <v>0</v>
      </c>
      <c r="S56" s="328">
        <f t="shared" si="15"/>
        <v>0</v>
      </c>
    </row>
    <row r="57" spans="2:19" s="299" customFormat="1" ht="24.75" customHeight="1">
      <c r="B57" s="244">
        <v>1</v>
      </c>
      <c r="C57" s="223" t="s">
        <v>94</v>
      </c>
      <c r="D57" s="317">
        <v>821100</v>
      </c>
      <c r="E57" s="306"/>
      <c r="F57" s="306"/>
      <c r="G57" s="30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24.75" customHeight="1">
      <c r="B58" s="32">
        <v>2</v>
      </c>
      <c r="C58" s="215" t="s">
        <v>43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24.75" customHeight="1">
      <c r="B59" s="32">
        <v>3</v>
      </c>
      <c r="C59" s="215" t="s">
        <v>44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4</v>
      </c>
      <c r="C60" s="221" t="s">
        <v>45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24.75" customHeight="1">
      <c r="B61" s="32">
        <v>5</v>
      </c>
      <c r="C61" s="221" t="s">
        <v>46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24.75" customHeight="1">
      <c r="B62" s="32">
        <v>6</v>
      </c>
      <c r="C62" s="221" t="s">
        <v>47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24.75" customHeight="1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6" ref="F63:S63">F14+F26+F48+F54+F56</f>
        <v>0</v>
      </c>
      <c r="G63" s="300">
        <f t="shared" si="16"/>
        <v>0</v>
      </c>
      <c r="H63" s="300">
        <f t="shared" si="16"/>
        <v>0</v>
      </c>
      <c r="I63" s="300">
        <f t="shared" si="16"/>
        <v>0</v>
      </c>
      <c r="J63" s="300">
        <f t="shared" si="16"/>
        <v>0</v>
      </c>
      <c r="K63" s="300">
        <f t="shared" si="16"/>
        <v>0</v>
      </c>
      <c r="L63" s="300">
        <f t="shared" si="16"/>
        <v>0</v>
      </c>
      <c r="M63" s="300">
        <f t="shared" si="16"/>
        <v>0</v>
      </c>
      <c r="N63" s="300">
        <f t="shared" si="16"/>
        <v>0</v>
      </c>
      <c r="O63" s="300">
        <f t="shared" si="16"/>
        <v>0</v>
      </c>
      <c r="P63" s="300">
        <f t="shared" si="16"/>
        <v>0</v>
      </c>
      <c r="Q63" s="300">
        <f t="shared" si="16"/>
        <v>0</v>
      </c>
      <c r="R63" s="300">
        <f t="shared" si="16"/>
        <v>0</v>
      </c>
      <c r="S63" s="301">
        <f t="shared" si="16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8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9" ht="15.75" customHeight="1">
      <c r="I2" s="142" t="s">
        <v>96</v>
      </c>
      <c r="J2" s="291"/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158</v>
      </c>
      <c r="F10" s="374" t="s">
        <v>150</v>
      </c>
      <c r="G10" s="371" t="s">
        <v>161</v>
      </c>
      <c r="H10" s="415" t="s">
        <v>155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25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332">
        <f>E28+E29</f>
        <v>0</v>
      </c>
      <c r="F27" s="332">
        <f aca="true" t="shared" si="3" ref="F27:S27">F28+F29</f>
        <v>0</v>
      </c>
      <c r="G27" s="332">
        <f t="shared" si="3"/>
        <v>0</v>
      </c>
      <c r="H27" s="332">
        <f t="shared" si="3"/>
        <v>0</v>
      </c>
      <c r="I27" s="332">
        <f t="shared" si="3"/>
        <v>0</v>
      </c>
      <c r="J27" s="332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aca="true" t="shared" si="4" ref="G28:G62">SUM(H28:S28)</f>
        <v>0</v>
      </c>
      <c r="H28" s="333"/>
      <c r="I28" s="333"/>
      <c r="J28" s="333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4"/>
        <v>0</v>
      </c>
      <c r="H29" s="333"/>
      <c r="I29" s="333"/>
      <c r="J29" s="333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5" ref="F30:S30">F31</f>
        <v>0</v>
      </c>
      <c r="G30" s="176">
        <f t="shared" si="5"/>
        <v>0</v>
      </c>
      <c r="H30" s="176">
        <f t="shared" si="5"/>
        <v>0</v>
      </c>
      <c r="I30" s="176">
        <f t="shared" si="5"/>
        <v>0</v>
      </c>
      <c r="J30" s="176">
        <f t="shared" si="5"/>
        <v>0</v>
      </c>
      <c r="K30" s="175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si="5"/>
        <v>0</v>
      </c>
      <c r="O30" s="175">
        <f t="shared" si="5"/>
        <v>0</v>
      </c>
      <c r="P30" s="175">
        <f t="shared" si="5"/>
        <v>0</v>
      </c>
      <c r="Q30" s="175">
        <f t="shared" si="5"/>
        <v>0</v>
      </c>
      <c r="R30" s="175">
        <f t="shared" si="5"/>
        <v>0</v>
      </c>
      <c r="S30" s="227">
        <f t="shared" si="5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4"/>
        <v>0</v>
      </c>
      <c r="H31" s="333"/>
      <c r="I31" s="333"/>
      <c r="J31" s="333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6" ref="F32:S32">SUM(F33:F40)</f>
        <v>0</v>
      </c>
      <c r="G32" s="176">
        <f t="shared" si="6"/>
        <v>0</v>
      </c>
      <c r="H32" s="176">
        <f t="shared" si="6"/>
        <v>0</v>
      </c>
      <c r="I32" s="176">
        <f t="shared" si="6"/>
        <v>0</v>
      </c>
      <c r="J32" s="176">
        <f t="shared" si="6"/>
        <v>0</v>
      </c>
      <c r="K32" s="175">
        <f t="shared" si="6"/>
        <v>0</v>
      </c>
      <c r="L32" s="175">
        <f t="shared" si="6"/>
        <v>0</v>
      </c>
      <c r="M32" s="175">
        <f t="shared" si="6"/>
        <v>0</v>
      </c>
      <c r="N32" s="175">
        <f t="shared" si="6"/>
        <v>0</v>
      </c>
      <c r="O32" s="175">
        <f t="shared" si="6"/>
        <v>0</v>
      </c>
      <c r="P32" s="175">
        <f t="shared" si="6"/>
        <v>0</v>
      </c>
      <c r="Q32" s="175">
        <f t="shared" si="6"/>
        <v>0</v>
      </c>
      <c r="R32" s="175">
        <f t="shared" si="6"/>
        <v>0</v>
      </c>
      <c r="S32" s="227">
        <f t="shared" si="6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4"/>
        <v>0</v>
      </c>
      <c r="H33" s="333"/>
      <c r="I33" s="333"/>
      <c r="J33" s="333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4"/>
        <v>0</v>
      </c>
      <c r="H34" s="333"/>
      <c r="I34" s="333"/>
      <c r="J34" s="333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4"/>
        <v>0</v>
      </c>
      <c r="H35" s="333"/>
      <c r="I35" s="333"/>
      <c r="J35" s="333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4"/>
        <v>0</v>
      </c>
      <c r="H36" s="333"/>
      <c r="I36" s="333"/>
      <c r="J36" s="333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4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4"/>
        <v>0</v>
      </c>
      <c r="H38" s="333"/>
      <c r="I38" s="333"/>
      <c r="J38" s="333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4"/>
        <v>0</v>
      </c>
      <c r="H39" s="333"/>
      <c r="I39" s="333"/>
      <c r="J39" s="333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4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6">
        <f>SUM(E42:E43)</f>
        <v>0</v>
      </c>
      <c r="F41" s="176">
        <f aca="true" t="shared" si="7" ref="F41:S41">SUM(F42:F43)</f>
        <v>0</v>
      </c>
      <c r="G41" s="176">
        <f t="shared" si="7"/>
        <v>0</v>
      </c>
      <c r="H41" s="176">
        <f t="shared" si="7"/>
        <v>0</v>
      </c>
      <c r="I41" s="176">
        <f t="shared" si="7"/>
        <v>0</v>
      </c>
      <c r="J41" s="176">
        <f t="shared" si="7"/>
        <v>0</v>
      </c>
      <c r="K41" s="175">
        <f t="shared" si="7"/>
        <v>0</v>
      </c>
      <c r="L41" s="175">
        <f t="shared" si="7"/>
        <v>0</v>
      </c>
      <c r="M41" s="175">
        <f t="shared" si="7"/>
        <v>0</v>
      </c>
      <c r="N41" s="175">
        <f t="shared" si="7"/>
        <v>0</v>
      </c>
      <c r="O41" s="175">
        <f t="shared" si="7"/>
        <v>0</v>
      </c>
      <c r="P41" s="175">
        <f t="shared" si="7"/>
        <v>0</v>
      </c>
      <c r="Q41" s="175">
        <f t="shared" si="7"/>
        <v>0</v>
      </c>
      <c r="R41" s="175">
        <f t="shared" si="7"/>
        <v>0</v>
      </c>
      <c r="S41" s="227">
        <f t="shared" si="7"/>
        <v>0</v>
      </c>
    </row>
    <row r="42" spans="2:19" ht="20.25">
      <c r="B42" s="37"/>
      <c r="C42" s="220"/>
      <c r="D42" s="232"/>
      <c r="E42" s="175"/>
      <c r="F42" s="175"/>
      <c r="G42" s="176">
        <f t="shared" si="4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4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8" ref="F44:S44">F45</f>
        <v>0</v>
      </c>
      <c r="G44" s="176">
        <f t="shared" si="8"/>
        <v>0</v>
      </c>
      <c r="H44" s="176">
        <f t="shared" si="8"/>
        <v>0</v>
      </c>
      <c r="I44" s="176">
        <f t="shared" si="8"/>
        <v>0</v>
      </c>
      <c r="J44" s="176">
        <f t="shared" si="8"/>
        <v>0</v>
      </c>
      <c r="K44" s="175">
        <f t="shared" si="8"/>
        <v>0</v>
      </c>
      <c r="L44" s="175">
        <f t="shared" si="8"/>
        <v>0</v>
      </c>
      <c r="M44" s="175">
        <f t="shared" si="8"/>
        <v>0</v>
      </c>
      <c r="N44" s="175">
        <f t="shared" si="8"/>
        <v>0</v>
      </c>
      <c r="O44" s="175">
        <f t="shared" si="8"/>
        <v>0</v>
      </c>
      <c r="P44" s="175">
        <f t="shared" si="8"/>
        <v>0</v>
      </c>
      <c r="Q44" s="175">
        <f t="shared" si="8"/>
        <v>0</v>
      </c>
      <c r="R44" s="175">
        <f t="shared" si="8"/>
        <v>0</v>
      </c>
      <c r="S44" s="227">
        <f t="shared" si="8"/>
        <v>0</v>
      </c>
    </row>
    <row r="45" spans="2:19" ht="20.25">
      <c r="B45" s="37"/>
      <c r="C45" s="220"/>
      <c r="D45" s="232"/>
      <c r="E45" s="175"/>
      <c r="F45" s="175"/>
      <c r="G45" s="176">
        <f t="shared" si="4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9" ref="F46:S46">F47</f>
        <v>0</v>
      </c>
      <c r="G46" s="176">
        <f t="shared" si="9"/>
        <v>0</v>
      </c>
      <c r="H46" s="176">
        <f t="shared" si="9"/>
        <v>0</v>
      </c>
      <c r="I46" s="176">
        <f t="shared" si="9"/>
        <v>0</v>
      </c>
      <c r="J46" s="176">
        <f t="shared" si="9"/>
        <v>0</v>
      </c>
      <c r="K46" s="175">
        <f t="shared" si="9"/>
        <v>0</v>
      </c>
      <c r="L46" s="175">
        <f t="shared" si="9"/>
        <v>0</v>
      </c>
      <c r="M46" s="175">
        <f t="shared" si="9"/>
        <v>0</v>
      </c>
      <c r="N46" s="175">
        <f t="shared" si="9"/>
        <v>0</v>
      </c>
      <c r="O46" s="175">
        <f t="shared" si="9"/>
        <v>0</v>
      </c>
      <c r="P46" s="175">
        <f t="shared" si="9"/>
        <v>0</v>
      </c>
      <c r="Q46" s="175">
        <f t="shared" si="9"/>
        <v>0</v>
      </c>
      <c r="R46" s="175">
        <f t="shared" si="9"/>
        <v>0</v>
      </c>
      <c r="S46" s="227">
        <f t="shared" si="9"/>
        <v>0</v>
      </c>
    </row>
    <row r="47" spans="2:19" ht="20.25">
      <c r="B47" s="32"/>
      <c r="C47" s="215"/>
      <c r="D47" s="239"/>
      <c r="E47" s="175"/>
      <c r="F47" s="175"/>
      <c r="G47" s="176">
        <f t="shared" si="4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10" ref="F48:S48">F49+F52</f>
        <v>0</v>
      </c>
      <c r="G48" s="179">
        <f t="shared" si="10"/>
        <v>0</v>
      </c>
      <c r="H48" s="179">
        <f t="shared" si="10"/>
        <v>0</v>
      </c>
      <c r="I48" s="179">
        <f t="shared" si="10"/>
        <v>0</v>
      </c>
      <c r="J48" s="179">
        <f t="shared" si="10"/>
        <v>0</v>
      </c>
      <c r="K48" s="179">
        <f t="shared" si="10"/>
        <v>0</v>
      </c>
      <c r="L48" s="179">
        <f t="shared" si="10"/>
        <v>0</v>
      </c>
      <c r="M48" s="179">
        <f t="shared" si="10"/>
        <v>0</v>
      </c>
      <c r="N48" s="179">
        <f t="shared" si="10"/>
        <v>0</v>
      </c>
      <c r="O48" s="179">
        <f t="shared" si="10"/>
        <v>0</v>
      </c>
      <c r="P48" s="179">
        <f t="shared" si="10"/>
        <v>0</v>
      </c>
      <c r="Q48" s="179">
        <f t="shared" si="10"/>
        <v>0</v>
      </c>
      <c r="R48" s="179">
        <f t="shared" si="10"/>
        <v>0</v>
      </c>
      <c r="S48" s="230">
        <f t="shared" si="10"/>
        <v>0</v>
      </c>
    </row>
    <row r="49" spans="2:19" ht="20.25">
      <c r="B49" s="242">
        <v>1</v>
      </c>
      <c r="C49" s="219" t="s">
        <v>91</v>
      </c>
      <c r="D49" s="231">
        <v>615100</v>
      </c>
      <c r="E49" s="332">
        <f>SUM(E50:E51)</f>
        <v>0</v>
      </c>
      <c r="F49" s="332">
        <f aca="true" t="shared" si="11" ref="F49:S49">SUM(F50:F51)</f>
        <v>0</v>
      </c>
      <c r="G49" s="332">
        <f t="shared" si="11"/>
        <v>0</v>
      </c>
      <c r="H49" s="332">
        <f t="shared" si="11"/>
        <v>0</v>
      </c>
      <c r="I49" s="332">
        <f t="shared" si="11"/>
        <v>0</v>
      </c>
      <c r="J49" s="332">
        <f t="shared" si="11"/>
        <v>0</v>
      </c>
      <c r="K49" s="289">
        <f t="shared" si="11"/>
        <v>0</v>
      </c>
      <c r="L49" s="289">
        <f t="shared" si="11"/>
        <v>0</v>
      </c>
      <c r="M49" s="289">
        <f t="shared" si="11"/>
        <v>0</v>
      </c>
      <c r="N49" s="289">
        <f t="shared" si="11"/>
        <v>0</v>
      </c>
      <c r="O49" s="289">
        <f t="shared" si="11"/>
        <v>0</v>
      </c>
      <c r="P49" s="289">
        <f t="shared" si="11"/>
        <v>0</v>
      </c>
      <c r="Q49" s="289">
        <f t="shared" si="11"/>
        <v>0</v>
      </c>
      <c r="R49" s="289">
        <f t="shared" si="11"/>
        <v>0</v>
      </c>
      <c r="S49" s="290">
        <f t="shared" si="11"/>
        <v>0</v>
      </c>
    </row>
    <row r="50" spans="2:19" ht="20.25">
      <c r="B50" s="37"/>
      <c r="C50" s="220"/>
      <c r="D50" s="232"/>
      <c r="E50" s="182"/>
      <c r="F50" s="182"/>
      <c r="G50" s="176">
        <f t="shared" si="4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4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333">
        <f>E53</f>
        <v>0</v>
      </c>
      <c r="F52" s="333">
        <f aca="true" t="shared" si="12" ref="F52:S52">F53</f>
        <v>0</v>
      </c>
      <c r="G52" s="333">
        <f t="shared" si="12"/>
        <v>0</v>
      </c>
      <c r="H52" s="333">
        <f t="shared" si="12"/>
        <v>0</v>
      </c>
      <c r="I52" s="333">
        <f t="shared" si="12"/>
        <v>0</v>
      </c>
      <c r="J52" s="333">
        <f t="shared" si="12"/>
        <v>0</v>
      </c>
      <c r="K52" s="182">
        <f t="shared" si="12"/>
        <v>0</v>
      </c>
      <c r="L52" s="182">
        <f t="shared" si="12"/>
        <v>0</v>
      </c>
      <c r="M52" s="182">
        <f t="shared" si="12"/>
        <v>0</v>
      </c>
      <c r="N52" s="182">
        <f t="shared" si="12"/>
        <v>0</v>
      </c>
      <c r="O52" s="182">
        <f t="shared" si="12"/>
        <v>0</v>
      </c>
      <c r="P52" s="182">
        <f t="shared" si="12"/>
        <v>0</v>
      </c>
      <c r="Q52" s="182">
        <f t="shared" si="12"/>
        <v>0</v>
      </c>
      <c r="R52" s="182">
        <f t="shared" si="12"/>
        <v>0</v>
      </c>
      <c r="S52" s="233">
        <f t="shared" si="12"/>
        <v>0</v>
      </c>
    </row>
    <row r="53" spans="2:19" ht="20.25">
      <c r="B53" s="37"/>
      <c r="C53" s="221"/>
      <c r="D53" s="232"/>
      <c r="E53" s="182"/>
      <c r="F53" s="182"/>
      <c r="G53" s="176">
        <f t="shared" si="4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3" ref="F54:S54">F55</f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  <c r="S54" s="230">
        <f t="shared" si="13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5">
        <f t="shared" si="4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4" ref="F56:S56">SUM(F57:F62)</f>
        <v>0</v>
      </c>
      <c r="G56" s="179">
        <f t="shared" si="14"/>
        <v>0</v>
      </c>
      <c r="H56" s="179">
        <f t="shared" si="14"/>
        <v>0</v>
      </c>
      <c r="I56" s="179">
        <f t="shared" si="14"/>
        <v>0</v>
      </c>
      <c r="J56" s="179">
        <f t="shared" si="14"/>
        <v>0</v>
      </c>
      <c r="K56" s="179">
        <f t="shared" si="14"/>
        <v>0</v>
      </c>
      <c r="L56" s="179">
        <f t="shared" si="14"/>
        <v>0</v>
      </c>
      <c r="M56" s="179">
        <f t="shared" si="14"/>
        <v>0</v>
      </c>
      <c r="N56" s="179">
        <f t="shared" si="14"/>
        <v>0</v>
      </c>
      <c r="O56" s="179">
        <f t="shared" si="14"/>
        <v>0</v>
      </c>
      <c r="P56" s="179">
        <f t="shared" si="14"/>
        <v>0</v>
      </c>
      <c r="Q56" s="179">
        <f t="shared" si="14"/>
        <v>0</v>
      </c>
      <c r="R56" s="179">
        <f t="shared" si="14"/>
        <v>0</v>
      </c>
      <c r="S56" s="230">
        <f t="shared" si="14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5">
        <f t="shared" si="4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6">
        <f t="shared" si="4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6">
        <f t="shared" si="4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6">
        <f t="shared" si="4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6">
        <f t="shared" si="4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6">
        <f t="shared" si="4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5" ref="F63:S63">F14+F26+F48+F54+F56</f>
        <v>0</v>
      </c>
      <c r="G63" s="179">
        <f t="shared" si="15"/>
        <v>0</v>
      </c>
      <c r="H63" s="179">
        <f t="shared" si="15"/>
        <v>0</v>
      </c>
      <c r="I63" s="179">
        <f t="shared" si="15"/>
        <v>0</v>
      </c>
      <c r="J63" s="179">
        <f t="shared" si="15"/>
        <v>0</v>
      </c>
      <c r="K63" s="179">
        <f t="shared" si="15"/>
        <v>0</v>
      </c>
      <c r="L63" s="179">
        <f t="shared" si="15"/>
        <v>0</v>
      </c>
      <c r="M63" s="179">
        <f t="shared" si="15"/>
        <v>0</v>
      </c>
      <c r="N63" s="179">
        <f t="shared" si="15"/>
        <v>0</v>
      </c>
      <c r="O63" s="179">
        <f t="shared" si="15"/>
        <v>0</v>
      </c>
      <c r="P63" s="179">
        <f t="shared" si="15"/>
        <v>0</v>
      </c>
      <c r="Q63" s="179">
        <f t="shared" si="15"/>
        <v>0</v>
      </c>
      <c r="R63" s="179">
        <f t="shared" si="15"/>
        <v>0</v>
      </c>
      <c r="S63" s="230">
        <f t="shared" si="15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0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9" ht="15.75" customHeight="1">
      <c r="I2" s="142" t="s">
        <v>96</v>
      </c>
      <c r="J2" s="291"/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158</v>
      </c>
      <c r="F10" s="374" t="s">
        <v>150</v>
      </c>
      <c r="G10" s="371" t="s">
        <v>161</v>
      </c>
      <c r="H10" s="415" t="s">
        <v>155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24.75" customHeight="1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2</v>
      </c>
      <c r="C16" s="216" t="s">
        <v>80</v>
      </c>
      <c r="D16" s="311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3</v>
      </c>
      <c r="C17" s="217" t="s">
        <v>14</v>
      </c>
      <c r="D17" s="311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4</v>
      </c>
      <c r="C18" s="216" t="s">
        <v>81</v>
      </c>
      <c r="D18" s="311">
        <v>613200</v>
      </c>
      <c r="E18" s="29"/>
      <c r="F18" s="29"/>
      <c r="G18" s="30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5</v>
      </c>
      <c r="C19" s="216" t="s">
        <v>16</v>
      </c>
      <c r="D19" s="311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6</v>
      </c>
      <c r="C20" s="217" t="s">
        <v>40</v>
      </c>
      <c r="D20" s="311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7</v>
      </c>
      <c r="C21" s="216" t="s">
        <v>41</v>
      </c>
      <c r="D21" s="311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8</v>
      </c>
      <c r="C22" s="217" t="s">
        <v>101</v>
      </c>
      <c r="D22" s="311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9</v>
      </c>
      <c r="C23" s="217" t="s">
        <v>18</v>
      </c>
      <c r="D23" s="311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10</v>
      </c>
      <c r="C24" s="216" t="s">
        <v>83</v>
      </c>
      <c r="D24" s="311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24.75" customHeight="1">
      <c r="B25" s="32">
        <v>11</v>
      </c>
      <c r="C25" s="216" t="s">
        <v>20</v>
      </c>
      <c r="D25" s="311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24.75" customHeight="1">
      <c r="B27" s="242">
        <v>1</v>
      </c>
      <c r="C27" s="219" t="s">
        <v>85</v>
      </c>
      <c r="D27" s="313">
        <v>614100</v>
      </c>
      <c r="E27" s="330">
        <f>E28+E29</f>
        <v>0</v>
      </c>
      <c r="F27" s="330">
        <f aca="true" t="shared" si="3" ref="F27:S27">F28+F29</f>
        <v>0</v>
      </c>
      <c r="G27" s="330">
        <f t="shared" si="3"/>
        <v>0</v>
      </c>
      <c r="H27" s="330">
        <f t="shared" si="3"/>
        <v>0</v>
      </c>
      <c r="I27" s="330">
        <f t="shared" si="3"/>
        <v>0</v>
      </c>
      <c r="J27" s="330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27.75" customHeight="1" hidden="1">
      <c r="B28" s="37"/>
      <c r="C28" s="220"/>
      <c r="D28" s="314"/>
      <c r="E28" s="30"/>
      <c r="F28" s="30"/>
      <c r="G28" s="30">
        <f t="shared" si="1"/>
        <v>0</v>
      </c>
      <c r="H28" s="329"/>
      <c r="I28" s="329"/>
      <c r="J28" s="329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24.75" customHeight="1" hidden="1">
      <c r="B29" s="37"/>
      <c r="C29" s="220"/>
      <c r="D29" s="314"/>
      <c r="E29" s="30"/>
      <c r="F29" s="30"/>
      <c r="G29" s="30">
        <f t="shared" si="1"/>
        <v>0</v>
      </c>
      <c r="H29" s="329"/>
      <c r="I29" s="329"/>
      <c r="J29" s="329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24.75" customHeight="1">
      <c r="B30" s="37">
        <v>2</v>
      </c>
      <c r="C30" s="220" t="s">
        <v>86</v>
      </c>
      <c r="D30" s="314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24.75" customHeight="1" hidden="1">
      <c r="B31" s="37"/>
      <c r="C31" s="220"/>
      <c r="D31" s="314"/>
      <c r="E31" s="30"/>
      <c r="F31" s="30"/>
      <c r="G31" s="30">
        <f t="shared" si="1"/>
        <v>0</v>
      </c>
      <c r="H31" s="329"/>
      <c r="I31" s="329"/>
      <c r="J31" s="329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24.75" customHeight="1">
      <c r="B32" s="37">
        <v>3</v>
      </c>
      <c r="C32" s="216" t="s">
        <v>87</v>
      </c>
      <c r="D32" s="314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24.75" customHeight="1" hidden="1">
      <c r="B33" s="37"/>
      <c r="C33" s="220"/>
      <c r="D33" s="314"/>
      <c r="E33" s="30"/>
      <c r="F33" s="30"/>
      <c r="G33" s="30">
        <f t="shared" si="1"/>
        <v>0</v>
      </c>
      <c r="H33" s="329"/>
      <c r="I33" s="329"/>
      <c r="J33" s="329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24.75" customHeight="1" hidden="1">
      <c r="B34" s="37"/>
      <c r="C34" s="220"/>
      <c r="D34" s="314"/>
      <c r="E34" s="30"/>
      <c r="F34" s="30"/>
      <c r="G34" s="30">
        <f t="shared" si="1"/>
        <v>0</v>
      </c>
      <c r="H34" s="329"/>
      <c r="I34" s="329"/>
      <c r="J34" s="329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24.75" customHeight="1" hidden="1">
      <c r="B35" s="37"/>
      <c r="C35" s="220"/>
      <c r="D35" s="314"/>
      <c r="E35" s="30"/>
      <c r="F35" s="30"/>
      <c r="G35" s="30">
        <f t="shared" si="1"/>
        <v>0</v>
      </c>
      <c r="H35" s="329"/>
      <c r="I35" s="329"/>
      <c r="J35" s="329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24.75" customHeight="1" hidden="1">
      <c r="B36" s="37"/>
      <c r="C36" s="220"/>
      <c r="D36" s="314"/>
      <c r="E36" s="30"/>
      <c r="F36" s="30"/>
      <c r="G36" s="30">
        <f t="shared" si="1"/>
        <v>0</v>
      </c>
      <c r="H36" s="329"/>
      <c r="I36" s="329"/>
      <c r="J36" s="329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24.75" customHeight="1" hidden="1">
      <c r="B37" s="32"/>
      <c r="C37" s="220"/>
      <c r="D37" s="311"/>
      <c r="E37" s="331"/>
      <c r="F37" s="331"/>
      <c r="G37" s="331">
        <f t="shared" si="1"/>
        <v>0</v>
      </c>
      <c r="H37" s="331"/>
      <c r="I37" s="331"/>
      <c r="J37" s="331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24.75" customHeight="1" hidden="1">
      <c r="B38" s="37"/>
      <c r="C38" s="220"/>
      <c r="D38" s="314"/>
      <c r="E38" s="30"/>
      <c r="F38" s="30"/>
      <c r="G38" s="30">
        <f t="shared" si="1"/>
        <v>0</v>
      </c>
      <c r="H38" s="329"/>
      <c r="I38" s="329"/>
      <c r="J38" s="329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24.75" customHeight="1" hidden="1">
      <c r="B39" s="37"/>
      <c r="C39" s="220"/>
      <c r="D39" s="314"/>
      <c r="E39" s="30"/>
      <c r="F39" s="30"/>
      <c r="G39" s="30">
        <f t="shared" si="1"/>
        <v>0</v>
      </c>
      <c r="H39" s="329"/>
      <c r="I39" s="329"/>
      <c r="J39" s="329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24.75" customHeight="1" hidden="1">
      <c r="B40" s="32"/>
      <c r="C40" s="220"/>
      <c r="D40" s="311"/>
      <c r="E40" s="331"/>
      <c r="F40" s="331"/>
      <c r="G40" s="331">
        <f t="shared" si="1"/>
        <v>0</v>
      </c>
      <c r="H40" s="331"/>
      <c r="I40" s="331"/>
      <c r="J40" s="331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24.75" customHeight="1">
      <c r="B41" s="37">
        <v>4</v>
      </c>
      <c r="C41" s="220" t="s">
        <v>88</v>
      </c>
      <c r="D41" s="314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24.75" customHeight="1">
      <c r="B42" s="37"/>
      <c r="C42" s="220"/>
      <c r="D42" s="314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24.75" customHeight="1">
      <c r="B43" s="37"/>
      <c r="C43" s="220"/>
      <c r="D43" s="314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24.75" customHeight="1">
      <c r="B44" s="37">
        <v>5</v>
      </c>
      <c r="C44" s="220" t="s">
        <v>89</v>
      </c>
      <c r="D44" s="314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24.75" customHeight="1">
      <c r="B45" s="37"/>
      <c r="C45" s="220"/>
      <c r="D45" s="314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24.75" customHeight="1">
      <c r="B46" s="37">
        <v>6</v>
      </c>
      <c r="C46" s="220" t="s">
        <v>90</v>
      </c>
      <c r="D46" s="314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24.75" customHeight="1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24.75" customHeight="1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24.75" customHeight="1">
      <c r="B49" s="242">
        <v>1</v>
      </c>
      <c r="C49" s="219" t="s">
        <v>91</v>
      </c>
      <c r="D49" s="313">
        <v>615100</v>
      </c>
      <c r="E49" s="330">
        <f>SUM(E50:E51)</f>
        <v>0</v>
      </c>
      <c r="F49" s="330">
        <f aca="true" t="shared" si="10" ref="F49:S49">SUM(F50:F51)</f>
        <v>0</v>
      </c>
      <c r="G49" s="330">
        <f t="shared" si="10"/>
        <v>0</v>
      </c>
      <c r="H49" s="330">
        <f t="shared" si="10"/>
        <v>0</v>
      </c>
      <c r="I49" s="330">
        <f t="shared" si="10"/>
        <v>0</v>
      </c>
      <c r="J49" s="330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24.75" customHeight="1">
      <c r="B50" s="37"/>
      <c r="C50" s="220"/>
      <c r="D50" s="314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/>
      <c r="C51" s="220"/>
      <c r="D51" s="314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24.75" customHeight="1">
      <c r="B52" s="37">
        <v>2</v>
      </c>
      <c r="C52" s="221" t="s">
        <v>92</v>
      </c>
      <c r="D52" s="314">
        <v>615200</v>
      </c>
      <c r="E52" s="329">
        <f>E53</f>
        <v>0</v>
      </c>
      <c r="F52" s="329">
        <f aca="true" t="shared" si="11" ref="F52:S52">F53</f>
        <v>0</v>
      </c>
      <c r="G52" s="329">
        <f t="shared" si="11"/>
        <v>0</v>
      </c>
      <c r="H52" s="329">
        <f t="shared" si="11"/>
        <v>0</v>
      </c>
      <c r="I52" s="329">
        <f t="shared" si="11"/>
        <v>0</v>
      </c>
      <c r="J52" s="329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24.75" customHeight="1">
      <c r="B53" s="37"/>
      <c r="C53" s="221"/>
      <c r="D53" s="314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24.75" customHeight="1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24.75" customHeight="1">
      <c r="B55" s="243">
        <v>1</v>
      </c>
      <c r="C55" s="222" t="s">
        <v>93</v>
      </c>
      <c r="D55" s="315">
        <v>616200</v>
      </c>
      <c r="E55" s="305"/>
      <c r="F55" s="305"/>
      <c r="G55" s="334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24.75" customHeight="1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24.75" customHeight="1">
      <c r="B57" s="244">
        <v>1</v>
      </c>
      <c r="C57" s="223" t="s">
        <v>94</v>
      </c>
      <c r="D57" s="317">
        <v>821100</v>
      </c>
      <c r="E57" s="306"/>
      <c r="F57" s="306"/>
      <c r="G57" s="334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24.75" customHeight="1">
      <c r="B58" s="32">
        <v>2</v>
      </c>
      <c r="C58" s="215" t="s">
        <v>43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24.75" customHeight="1">
      <c r="B59" s="32">
        <v>3</v>
      </c>
      <c r="C59" s="215" t="s">
        <v>44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4</v>
      </c>
      <c r="C60" s="221" t="s">
        <v>45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24.75" customHeight="1">
      <c r="B61" s="32">
        <v>5</v>
      </c>
      <c r="C61" s="221" t="s">
        <v>46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24.75" customHeight="1">
      <c r="B62" s="32">
        <v>6</v>
      </c>
      <c r="C62" s="221" t="s">
        <v>47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24.75" customHeight="1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383" t="s">
        <v>95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9:19" ht="15.75" customHeight="1">
      <c r="I2" s="142" t="s">
        <v>96</v>
      </c>
      <c r="J2" s="291"/>
      <c r="Q2" s="385" t="s">
        <v>96</v>
      </c>
      <c r="R2" s="385"/>
      <c r="S2" s="127"/>
    </row>
    <row r="3" spans="2:19" ht="21.75" customHeight="1">
      <c r="B3" s="383" t="s">
        <v>100</v>
      </c>
      <c r="C3" s="383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08"/>
      <c r="Q3" s="385"/>
      <c r="R3" s="38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91" t="s">
        <v>1</v>
      </c>
      <c r="C10" s="421" t="s">
        <v>123</v>
      </c>
      <c r="D10" s="393" t="s">
        <v>3</v>
      </c>
      <c r="E10" s="374" t="s">
        <v>158</v>
      </c>
      <c r="F10" s="374" t="s">
        <v>150</v>
      </c>
      <c r="G10" s="371" t="s">
        <v>161</v>
      </c>
      <c r="H10" s="415" t="s">
        <v>155</v>
      </c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7"/>
    </row>
    <row r="11" spans="2:19" s="146" customFormat="1" ht="17.25" customHeight="1" thickBot="1">
      <c r="B11" s="369"/>
      <c r="C11" s="422"/>
      <c r="D11" s="394"/>
      <c r="E11" s="375"/>
      <c r="F11" s="375"/>
      <c r="G11" s="372"/>
      <c r="H11" s="418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</row>
    <row r="12" spans="2:19" s="146" customFormat="1" ht="63.75" customHeight="1" thickBot="1">
      <c r="B12" s="370"/>
      <c r="C12" s="423"/>
      <c r="D12" s="395"/>
      <c r="E12" s="376"/>
      <c r="F12" s="376"/>
      <c r="G12" s="373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24.75" customHeight="1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2</v>
      </c>
      <c r="C16" s="216" t="s">
        <v>80</v>
      </c>
      <c r="D16" s="311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3</v>
      </c>
      <c r="C17" s="217" t="s">
        <v>14</v>
      </c>
      <c r="D17" s="311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4</v>
      </c>
      <c r="C18" s="216" t="s">
        <v>81</v>
      </c>
      <c r="D18" s="311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5</v>
      </c>
      <c r="C19" s="216" t="s">
        <v>16</v>
      </c>
      <c r="D19" s="311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6</v>
      </c>
      <c r="C20" s="217" t="s">
        <v>40</v>
      </c>
      <c r="D20" s="311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7</v>
      </c>
      <c r="C21" s="216" t="s">
        <v>41</v>
      </c>
      <c r="D21" s="311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8</v>
      </c>
      <c r="C22" s="217" t="s">
        <v>101</v>
      </c>
      <c r="D22" s="311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9</v>
      </c>
      <c r="C23" s="217" t="s">
        <v>18</v>
      </c>
      <c r="D23" s="311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10</v>
      </c>
      <c r="C24" s="216" t="s">
        <v>83</v>
      </c>
      <c r="D24" s="311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24.75" customHeight="1">
      <c r="B25" s="32">
        <v>11</v>
      </c>
      <c r="C25" s="216" t="s">
        <v>20</v>
      </c>
      <c r="D25" s="311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24.75" customHeight="1">
      <c r="B27" s="242">
        <v>1</v>
      </c>
      <c r="C27" s="219" t="s">
        <v>85</v>
      </c>
      <c r="D27" s="313">
        <v>614100</v>
      </c>
      <c r="E27" s="330">
        <f>E28+E29</f>
        <v>0</v>
      </c>
      <c r="F27" s="330">
        <f aca="true" t="shared" si="3" ref="F27:S27">F28+F29</f>
        <v>0</v>
      </c>
      <c r="G27" s="330">
        <f t="shared" si="3"/>
        <v>0</v>
      </c>
      <c r="H27" s="330">
        <f t="shared" si="3"/>
        <v>0</v>
      </c>
      <c r="I27" s="330">
        <f t="shared" si="3"/>
        <v>0</v>
      </c>
      <c r="J27" s="330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24.75" customHeight="1" hidden="1">
      <c r="B28" s="37"/>
      <c r="C28" s="220"/>
      <c r="D28" s="314"/>
      <c r="E28" s="30"/>
      <c r="F28" s="30"/>
      <c r="G28" s="30">
        <f t="shared" si="1"/>
        <v>0</v>
      </c>
      <c r="H28" s="329"/>
      <c r="I28" s="329"/>
      <c r="J28" s="329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24.75" customHeight="1" hidden="1">
      <c r="B29" s="37"/>
      <c r="C29" s="220"/>
      <c r="D29" s="314"/>
      <c r="E29" s="30"/>
      <c r="F29" s="30"/>
      <c r="G29" s="30">
        <f t="shared" si="1"/>
        <v>0</v>
      </c>
      <c r="H29" s="329"/>
      <c r="I29" s="329"/>
      <c r="J29" s="329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24.75" customHeight="1">
      <c r="B30" s="37">
        <v>2</v>
      </c>
      <c r="C30" s="220" t="s">
        <v>86</v>
      </c>
      <c r="D30" s="314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24.75" customHeight="1" hidden="1">
      <c r="B31" s="37"/>
      <c r="C31" s="220"/>
      <c r="D31" s="314"/>
      <c r="E31" s="30"/>
      <c r="F31" s="30"/>
      <c r="G31" s="30">
        <f t="shared" si="1"/>
        <v>0</v>
      </c>
      <c r="H31" s="329"/>
      <c r="I31" s="329"/>
      <c r="J31" s="329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24.75" customHeight="1">
      <c r="B32" s="37">
        <v>3</v>
      </c>
      <c r="C32" s="216" t="s">
        <v>87</v>
      </c>
      <c r="D32" s="314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24.75" customHeight="1" hidden="1">
      <c r="B33" s="37"/>
      <c r="C33" s="220"/>
      <c r="D33" s="314"/>
      <c r="E33" s="30"/>
      <c r="F33" s="30"/>
      <c r="G33" s="30">
        <f t="shared" si="1"/>
        <v>0</v>
      </c>
      <c r="H33" s="329"/>
      <c r="I33" s="329"/>
      <c r="J33" s="329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24.75" customHeight="1" hidden="1">
      <c r="B34" s="37"/>
      <c r="C34" s="220"/>
      <c r="D34" s="314"/>
      <c r="E34" s="30"/>
      <c r="F34" s="30"/>
      <c r="G34" s="30">
        <f t="shared" si="1"/>
        <v>0</v>
      </c>
      <c r="H34" s="329"/>
      <c r="I34" s="329"/>
      <c r="J34" s="329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24.75" customHeight="1" hidden="1">
      <c r="B35" s="37"/>
      <c r="C35" s="220"/>
      <c r="D35" s="314"/>
      <c r="E35" s="30"/>
      <c r="F35" s="30"/>
      <c r="G35" s="30">
        <f t="shared" si="1"/>
        <v>0</v>
      </c>
      <c r="H35" s="329"/>
      <c r="I35" s="329"/>
      <c r="J35" s="329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24.75" customHeight="1" hidden="1">
      <c r="B36" s="37"/>
      <c r="C36" s="220"/>
      <c r="D36" s="314"/>
      <c r="E36" s="30"/>
      <c r="F36" s="30"/>
      <c r="G36" s="30">
        <f t="shared" si="1"/>
        <v>0</v>
      </c>
      <c r="H36" s="329"/>
      <c r="I36" s="329"/>
      <c r="J36" s="329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24.75" customHeight="1" hidden="1">
      <c r="B37" s="32"/>
      <c r="C37" s="220"/>
      <c r="D37" s="311"/>
      <c r="E37" s="331"/>
      <c r="F37" s="331"/>
      <c r="G37" s="331">
        <f t="shared" si="1"/>
        <v>0</v>
      </c>
      <c r="H37" s="331"/>
      <c r="I37" s="331"/>
      <c r="J37" s="331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24.75" customHeight="1" hidden="1">
      <c r="B38" s="37"/>
      <c r="C38" s="220"/>
      <c r="D38" s="314"/>
      <c r="E38" s="30"/>
      <c r="F38" s="30"/>
      <c r="G38" s="30">
        <f t="shared" si="1"/>
        <v>0</v>
      </c>
      <c r="H38" s="329"/>
      <c r="I38" s="329"/>
      <c r="J38" s="329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24.75" customHeight="1" hidden="1">
      <c r="B39" s="37"/>
      <c r="C39" s="220"/>
      <c r="D39" s="314"/>
      <c r="E39" s="30"/>
      <c r="F39" s="30"/>
      <c r="G39" s="30">
        <f t="shared" si="1"/>
        <v>0</v>
      </c>
      <c r="H39" s="329"/>
      <c r="I39" s="329"/>
      <c r="J39" s="329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24.75" customHeight="1" hidden="1">
      <c r="B40" s="32"/>
      <c r="C40" s="220"/>
      <c r="D40" s="311"/>
      <c r="E40" s="331"/>
      <c r="F40" s="331"/>
      <c r="G40" s="331">
        <f t="shared" si="1"/>
        <v>0</v>
      </c>
      <c r="H40" s="331"/>
      <c r="I40" s="331"/>
      <c r="J40" s="331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24.75" customHeight="1">
      <c r="B41" s="37">
        <v>4</v>
      </c>
      <c r="C41" s="220" t="s">
        <v>88</v>
      </c>
      <c r="D41" s="314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24.75" customHeight="1">
      <c r="B42" s="37"/>
      <c r="C42" s="220"/>
      <c r="D42" s="314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24.75" customHeight="1">
      <c r="B43" s="37"/>
      <c r="C43" s="220"/>
      <c r="D43" s="314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24.75" customHeight="1">
      <c r="B44" s="37">
        <v>5</v>
      </c>
      <c r="C44" s="220" t="s">
        <v>89</v>
      </c>
      <c r="D44" s="314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24.75" customHeight="1">
      <c r="B45" s="37"/>
      <c r="C45" s="220"/>
      <c r="D45" s="314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24.75" customHeight="1">
      <c r="B46" s="37">
        <v>6</v>
      </c>
      <c r="C46" s="220" t="s">
        <v>90</v>
      </c>
      <c r="D46" s="314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24.75" customHeight="1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24.75" customHeight="1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24.75" customHeight="1">
      <c r="B49" s="242">
        <v>1</v>
      </c>
      <c r="C49" s="219" t="s">
        <v>91</v>
      </c>
      <c r="D49" s="313">
        <v>615100</v>
      </c>
      <c r="E49" s="330">
        <f>SUM(E50:E51)</f>
        <v>0</v>
      </c>
      <c r="F49" s="330">
        <f aca="true" t="shared" si="10" ref="F49:S49">SUM(F50:F51)</f>
        <v>0</v>
      </c>
      <c r="G49" s="330">
        <f t="shared" si="10"/>
        <v>0</v>
      </c>
      <c r="H49" s="330">
        <f t="shared" si="10"/>
        <v>0</v>
      </c>
      <c r="I49" s="330">
        <f t="shared" si="10"/>
        <v>0</v>
      </c>
      <c r="J49" s="330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24.75" customHeight="1">
      <c r="B50" s="37"/>
      <c r="C50" s="220"/>
      <c r="D50" s="314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/>
      <c r="C51" s="220"/>
      <c r="D51" s="314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24.75" customHeight="1">
      <c r="B52" s="37">
        <v>2</v>
      </c>
      <c r="C52" s="221" t="s">
        <v>92</v>
      </c>
      <c r="D52" s="314">
        <v>615200</v>
      </c>
      <c r="E52" s="329">
        <f>E53</f>
        <v>0</v>
      </c>
      <c r="F52" s="329">
        <f aca="true" t="shared" si="11" ref="F52:S52">F53</f>
        <v>0</v>
      </c>
      <c r="G52" s="329">
        <f t="shared" si="11"/>
        <v>0</v>
      </c>
      <c r="H52" s="329">
        <f t="shared" si="11"/>
        <v>0</v>
      </c>
      <c r="I52" s="329">
        <f t="shared" si="11"/>
        <v>0</v>
      </c>
      <c r="J52" s="329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24.75" customHeight="1">
      <c r="B53" s="37"/>
      <c r="C53" s="221"/>
      <c r="D53" s="314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24.75" customHeight="1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24.75" customHeight="1">
      <c r="B55" s="243">
        <v>1</v>
      </c>
      <c r="C55" s="222" t="s">
        <v>93</v>
      </c>
      <c r="D55" s="315">
        <v>616200</v>
      </c>
      <c r="E55" s="305"/>
      <c r="F55" s="305"/>
      <c r="G55" s="334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24.75" customHeight="1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24.75" customHeight="1">
      <c r="B57" s="244">
        <v>1</v>
      </c>
      <c r="C57" s="223" t="s">
        <v>94</v>
      </c>
      <c r="D57" s="317">
        <v>821100</v>
      </c>
      <c r="E57" s="306"/>
      <c r="F57" s="306"/>
      <c r="G57" s="334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24.75" customHeight="1">
      <c r="B58" s="32">
        <v>2</v>
      </c>
      <c r="C58" s="215" t="s">
        <v>43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24.75" customHeight="1">
      <c r="B59" s="32">
        <v>3</v>
      </c>
      <c r="C59" s="215" t="s">
        <v>44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4</v>
      </c>
      <c r="C60" s="221" t="s">
        <v>45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24.75" customHeight="1">
      <c r="B61" s="32">
        <v>5</v>
      </c>
      <c r="C61" s="221" t="s">
        <v>46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24.75" customHeight="1">
      <c r="B62" s="32">
        <v>6</v>
      </c>
      <c r="C62" s="221" t="s">
        <v>47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24.75" customHeight="1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Jesenka Drakulić</cp:lastModifiedBy>
  <cp:lastPrinted>2021-01-14T13:51:12Z</cp:lastPrinted>
  <dcterms:created xsi:type="dcterms:W3CDTF">2012-12-10T09:23:30Z</dcterms:created>
  <dcterms:modified xsi:type="dcterms:W3CDTF">2021-01-29T08:20:03Z</dcterms:modified>
  <cp:category/>
  <cp:version/>
  <cp:contentType/>
  <cp:contentStatus/>
</cp:coreProperties>
</file>